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tarthaus\09_Beratung\Businessplanvorlagen\Businesspläne STARTHAUS\"/>
    </mc:Choice>
  </mc:AlternateContent>
  <xr:revisionPtr revIDLastSave="0" documentId="13_ncr:1_{C0689A18-FEBD-48B0-84BA-5542AC2DA8F2}" xr6:coauthVersionLast="36" xr6:coauthVersionMax="36" xr10:uidLastSave="{00000000-0000-0000-0000-000000000000}"/>
  <bookViews>
    <workbookView xWindow="0" yWindow="0" windowWidth="28800" windowHeight="13425" tabRatio="647" activeTab="4" xr2:uid="{00000000-000D-0000-FFFF-FFFF00000000}"/>
  </bookViews>
  <sheets>
    <sheet name="Private costs" sheetId="1" r:id="rId1"/>
    <sheet name="Capital needs" sheetId="2" r:id="rId2"/>
    <sheet name="Profitability forecast" sheetId="3" r:id="rId3"/>
    <sheet name="Liquidity plan" sheetId="5" r:id="rId4"/>
    <sheet name="Controlling" sheetId="4" r:id="rId5"/>
  </sheets>
  <definedNames>
    <definedName name="_xlnm.Print_Area" localSheetId="3">'Liquidity plan'!$A$1:$O$106</definedName>
    <definedName name="_xlnm.Print_Area" localSheetId="0">'Private costs'!$A:$C</definedName>
    <definedName name="_xlnm.Print_Area" localSheetId="2">'Profitability forecast'!$A$1:$AN$89</definedName>
    <definedName name="_xlnm.Print_Titles" localSheetId="4">Controlling!$A:$B</definedName>
  </definedNames>
  <calcPr calcId="191029"/>
</workbook>
</file>

<file path=xl/calcChain.xml><?xml version="1.0" encoding="utf-8"?>
<calcChain xmlns="http://schemas.openxmlformats.org/spreadsheetml/2006/main">
  <c r="C38" i="2" l="1"/>
  <c r="C10" i="5"/>
  <c r="D10" i="5"/>
  <c r="E10" i="5"/>
  <c r="O10" i="5" s="1"/>
  <c r="F10" i="5"/>
  <c r="G10" i="5"/>
  <c r="H10" i="5"/>
  <c r="I10" i="5"/>
  <c r="J10" i="5"/>
  <c r="K10" i="5"/>
  <c r="L10" i="5"/>
  <c r="M10" i="5"/>
  <c r="M32" i="5" s="1"/>
  <c r="N10" i="5"/>
  <c r="C11" i="5"/>
  <c r="C9" i="1"/>
  <c r="C10" i="1"/>
  <c r="C11" i="1"/>
  <c r="C12" i="1"/>
  <c r="G62" i="4"/>
  <c r="F62" i="4"/>
  <c r="G32" i="4"/>
  <c r="F32" i="4"/>
  <c r="G2" i="4"/>
  <c r="F2" i="4"/>
  <c r="F73" i="5"/>
  <c r="E73" i="5"/>
  <c r="F37" i="5"/>
  <c r="E37" i="5"/>
  <c r="F1" i="5"/>
  <c r="E1" i="5"/>
  <c r="F63" i="3"/>
  <c r="E63" i="3"/>
  <c r="F33" i="3"/>
  <c r="E33" i="3"/>
  <c r="F3" i="3"/>
  <c r="E3" i="3"/>
  <c r="C3" i="2"/>
  <c r="B3" i="2"/>
  <c r="O49" i="5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D68" i="4"/>
  <c r="C5" i="3"/>
  <c r="C3" i="5" s="1"/>
  <c r="C41" i="1"/>
  <c r="C30" i="1"/>
  <c r="C13" i="1"/>
  <c r="C15" i="1"/>
  <c r="C16" i="1"/>
  <c r="C17" i="1"/>
  <c r="C18" i="1"/>
  <c r="C20" i="1"/>
  <c r="C21" i="1"/>
  <c r="C22" i="1"/>
  <c r="C23" i="1"/>
  <c r="C25" i="1"/>
  <c r="C26" i="1"/>
  <c r="C27" i="1"/>
  <c r="C28" i="1"/>
  <c r="C31" i="1"/>
  <c r="C32" i="1"/>
  <c r="C34" i="1"/>
  <c r="C35" i="1"/>
  <c r="C37" i="1"/>
  <c r="C8" i="1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73" i="4"/>
  <c r="Z68" i="4"/>
  <c r="Z69" i="4"/>
  <c r="Z67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73" i="4"/>
  <c r="X68" i="4"/>
  <c r="X69" i="4"/>
  <c r="X67" i="4"/>
  <c r="V74" i="4"/>
  <c r="V75" i="4"/>
  <c r="V76" i="4"/>
  <c r="V77" i="4"/>
  <c r="V78" i="4"/>
  <c r="V79" i="4"/>
  <c r="V80" i="4"/>
  <c r="V81" i="4"/>
  <c r="V82" i="4"/>
  <c r="V83" i="4"/>
  <c r="V87" i="4" s="1"/>
  <c r="V84" i="4"/>
  <c r="V85" i="4"/>
  <c r="V86" i="4"/>
  <c r="V73" i="4"/>
  <c r="V68" i="4"/>
  <c r="V69" i="4"/>
  <c r="V67" i="4"/>
  <c r="V70" i="4" s="1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73" i="4"/>
  <c r="T68" i="4"/>
  <c r="T69" i="4"/>
  <c r="T67" i="4"/>
  <c r="T70" i="4" s="1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73" i="4"/>
  <c r="R68" i="4"/>
  <c r="R69" i="4"/>
  <c r="R70" i="4" s="1"/>
  <c r="R67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73" i="4"/>
  <c r="P68" i="4"/>
  <c r="P69" i="4"/>
  <c r="P67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43" i="4"/>
  <c r="Z38" i="4"/>
  <c r="Z39" i="4"/>
  <c r="Z37" i="4"/>
  <c r="Z40" i="4" s="1"/>
  <c r="X44" i="4"/>
  <c r="X57" i="4" s="1"/>
  <c r="X45" i="4"/>
  <c r="X46" i="4"/>
  <c r="X47" i="4"/>
  <c r="X48" i="4"/>
  <c r="X49" i="4"/>
  <c r="X50" i="4"/>
  <c r="X51" i="4"/>
  <c r="X52" i="4"/>
  <c r="X53" i="4"/>
  <c r="X54" i="4"/>
  <c r="X55" i="4"/>
  <c r="X56" i="4"/>
  <c r="X43" i="4"/>
  <c r="X38" i="4"/>
  <c r="X39" i="4"/>
  <c r="X37" i="4"/>
  <c r="X40" i="4" s="1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43" i="4"/>
  <c r="V38" i="4"/>
  <c r="V39" i="4"/>
  <c r="AB69" i="4" s="1"/>
  <c r="V37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43" i="4"/>
  <c r="T38" i="4"/>
  <c r="T39" i="4"/>
  <c r="T37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43" i="4"/>
  <c r="R38" i="4"/>
  <c r="R39" i="4"/>
  <c r="R37" i="4"/>
  <c r="P56" i="4"/>
  <c r="P44" i="4"/>
  <c r="P45" i="4"/>
  <c r="P46" i="4"/>
  <c r="P47" i="4"/>
  <c r="P48" i="4"/>
  <c r="P49" i="4"/>
  <c r="P50" i="4"/>
  <c r="P51" i="4"/>
  <c r="P52" i="4"/>
  <c r="P53" i="4"/>
  <c r="P54" i="4"/>
  <c r="P55" i="4"/>
  <c r="AB85" i="4" s="1"/>
  <c r="P43" i="4"/>
  <c r="P38" i="4"/>
  <c r="P39" i="4"/>
  <c r="P37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73" i="4"/>
  <c r="AA68" i="4"/>
  <c r="AA69" i="4"/>
  <c r="AA67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43" i="4"/>
  <c r="AA38" i="4"/>
  <c r="AA39" i="4"/>
  <c r="AA37" i="4"/>
  <c r="AA8" i="4"/>
  <c r="AA9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7" i="4"/>
  <c r="Z8" i="4"/>
  <c r="Z9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7" i="4"/>
  <c r="X8" i="4"/>
  <c r="X9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7" i="4"/>
  <c r="V8" i="4"/>
  <c r="V9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7" i="4"/>
  <c r="T8" i="4"/>
  <c r="T9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7" i="4"/>
  <c r="R8" i="4"/>
  <c r="R9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7" i="4"/>
  <c r="P8" i="4"/>
  <c r="P9" i="4"/>
  <c r="P13" i="4"/>
  <c r="P14" i="4"/>
  <c r="P15" i="4"/>
  <c r="AB45" i="4" s="1"/>
  <c r="P16" i="4"/>
  <c r="P17" i="4"/>
  <c r="P18" i="4"/>
  <c r="P19" i="4"/>
  <c r="P20" i="4"/>
  <c r="P21" i="4"/>
  <c r="P22" i="4"/>
  <c r="P23" i="4"/>
  <c r="P24" i="4"/>
  <c r="P25" i="4"/>
  <c r="P26" i="4"/>
  <c r="P7" i="4"/>
  <c r="P10" i="4" s="1"/>
  <c r="O80" i="5"/>
  <c r="O81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79" i="5"/>
  <c r="O44" i="5"/>
  <c r="O45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43" i="5"/>
  <c r="O8" i="5"/>
  <c r="O9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7" i="5"/>
  <c r="O68" i="3"/>
  <c r="O69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67" i="3"/>
  <c r="O38" i="3"/>
  <c r="O39" i="3"/>
  <c r="O37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8" i="3"/>
  <c r="O9" i="3"/>
  <c r="O7" i="3"/>
  <c r="I40" i="3"/>
  <c r="I70" i="3"/>
  <c r="D67" i="4"/>
  <c r="F67" i="4"/>
  <c r="H67" i="4"/>
  <c r="H70" i="4" s="1"/>
  <c r="J67" i="4"/>
  <c r="L67" i="4"/>
  <c r="N67" i="4"/>
  <c r="F68" i="4"/>
  <c r="F70" i="4" s="1"/>
  <c r="H68" i="4"/>
  <c r="J68" i="4"/>
  <c r="L68" i="4"/>
  <c r="N68" i="4"/>
  <c r="N70" i="4" s="1"/>
  <c r="D69" i="4"/>
  <c r="F69" i="4"/>
  <c r="H69" i="4"/>
  <c r="J69" i="4"/>
  <c r="L69" i="4"/>
  <c r="N69" i="4"/>
  <c r="C70" i="4"/>
  <c r="AA70" i="4" s="1"/>
  <c r="E70" i="4"/>
  <c r="G70" i="4"/>
  <c r="I70" i="4"/>
  <c r="K70" i="4"/>
  <c r="M70" i="4"/>
  <c r="M89" i="4" s="1"/>
  <c r="O70" i="4"/>
  <c r="Q70" i="4"/>
  <c r="S70" i="4"/>
  <c r="S89" i="4" s="1"/>
  <c r="U70" i="4"/>
  <c r="W70" i="4"/>
  <c r="Y70" i="4"/>
  <c r="D73" i="4"/>
  <c r="F73" i="4"/>
  <c r="H73" i="4"/>
  <c r="J73" i="4"/>
  <c r="L73" i="4"/>
  <c r="N73" i="4"/>
  <c r="D74" i="4"/>
  <c r="F74" i="4"/>
  <c r="H74" i="4"/>
  <c r="J74" i="4"/>
  <c r="L74" i="4"/>
  <c r="N74" i="4"/>
  <c r="D75" i="4"/>
  <c r="F75" i="4"/>
  <c r="H75" i="4"/>
  <c r="J75" i="4"/>
  <c r="L75" i="4"/>
  <c r="N75" i="4"/>
  <c r="D76" i="4"/>
  <c r="F76" i="4"/>
  <c r="H76" i="4"/>
  <c r="J76" i="4"/>
  <c r="L76" i="4"/>
  <c r="N76" i="4"/>
  <c r="D77" i="4"/>
  <c r="F77" i="4"/>
  <c r="H77" i="4"/>
  <c r="J77" i="4"/>
  <c r="L77" i="4"/>
  <c r="N77" i="4"/>
  <c r="D78" i="4"/>
  <c r="F78" i="4"/>
  <c r="H78" i="4"/>
  <c r="J78" i="4"/>
  <c r="L78" i="4"/>
  <c r="N78" i="4"/>
  <c r="D79" i="4"/>
  <c r="F79" i="4"/>
  <c r="H79" i="4"/>
  <c r="J79" i="4"/>
  <c r="L79" i="4"/>
  <c r="N79" i="4"/>
  <c r="D80" i="4"/>
  <c r="F80" i="4"/>
  <c r="H80" i="4"/>
  <c r="J80" i="4"/>
  <c r="L80" i="4"/>
  <c r="N80" i="4"/>
  <c r="D81" i="4"/>
  <c r="F81" i="4"/>
  <c r="H81" i="4"/>
  <c r="J81" i="4"/>
  <c r="L81" i="4"/>
  <c r="N81" i="4"/>
  <c r="D82" i="4"/>
  <c r="F82" i="4"/>
  <c r="H82" i="4"/>
  <c r="J82" i="4"/>
  <c r="L82" i="4"/>
  <c r="N82" i="4"/>
  <c r="D83" i="4"/>
  <c r="F83" i="4"/>
  <c r="H83" i="4"/>
  <c r="J83" i="4"/>
  <c r="L83" i="4"/>
  <c r="N83" i="4"/>
  <c r="D84" i="4"/>
  <c r="F84" i="4"/>
  <c r="H84" i="4"/>
  <c r="J84" i="4"/>
  <c r="L84" i="4"/>
  <c r="N84" i="4"/>
  <c r="D85" i="4"/>
  <c r="F85" i="4"/>
  <c r="H85" i="4"/>
  <c r="J85" i="4"/>
  <c r="L85" i="4"/>
  <c r="N85" i="4"/>
  <c r="D86" i="4"/>
  <c r="F86" i="4"/>
  <c r="H86" i="4"/>
  <c r="J86" i="4"/>
  <c r="L86" i="4"/>
  <c r="N86" i="4"/>
  <c r="C87" i="4"/>
  <c r="C89" i="4"/>
  <c r="E87" i="4"/>
  <c r="G87" i="4"/>
  <c r="I87" i="4"/>
  <c r="K87" i="4"/>
  <c r="M87" i="4"/>
  <c r="O87" i="4"/>
  <c r="O89" i="4" s="1"/>
  <c r="Q87" i="4"/>
  <c r="S87" i="4"/>
  <c r="U87" i="4"/>
  <c r="W87" i="4"/>
  <c r="W89" i="4"/>
  <c r="Y87" i="4"/>
  <c r="Q89" i="4"/>
  <c r="Y89" i="4"/>
  <c r="Y57" i="4"/>
  <c r="W57" i="4"/>
  <c r="U57" i="4"/>
  <c r="S57" i="4"/>
  <c r="S59" i="4" s="1"/>
  <c r="Q57" i="4"/>
  <c r="O57" i="4"/>
  <c r="Y40" i="4"/>
  <c r="W40" i="4"/>
  <c r="U40" i="4"/>
  <c r="S40" i="4"/>
  <c r="Q40" i="4"/>
  <c r="Q59" i="4"/>
  <c r="O40" i="4"/>
  <c r="P40" i="4" s="1"/>
  <c r="O59" i="4"/>
  <c r="Y27" i="4"/>
  <c r="Y29" i="4" s="1"/>
  <c r="W27" i="4"/>
  <c r="W29" i="4" s="1"/>
  <c r="U27" i="4"/>
  <c r="S27" i="4"/>
  <c r="S29" i="4" s="1"/>
  <c r="Q27" i="4"/>
  <c r="O27" i="4"/>
  <c r="O29" i="4" s="1"/>
  <c r="Y10" i="4"/>
  <c r="W10" i="4"/>
  <c r="U10" i="4"/>
  <c r="U29" i="4" s="1"/>
  <c r="S10" i="4"/>
  <c r="Q10" i="4"/>
  <c r="O10" i="4"/>
  <c r="N103" i="5"/>
  <c r="N104" i="5" s="1"/>
  <c r="M103" i="5"/>
  <c r="L103" i="5"/>
  <c r="K103" i="5"/>
  <c r="J103" i="5"/>
  <c r="I103" i="5"/>
  <c r="N82" i="5"/>
  <c r="M82" i="5"/>
  <c r="M104" i="5" s="1"/>
  <c r="L82" i="5"/>
  <c r="K82" i="5"/>
  <c r="J82" i="5"/>
  <c r="I82" i="5"/>
  <c r="I104" i="5" s="1"/>
  <c r="N67" i="5"/>
  <c r="N68" i="5" s="1"/>
  <c r="M67" i="5"/>
  <c r="L67" i="5"/>
  <c r="K67" i="5"/>
  <c r="J67" i="5"/>
  <c r="I67" i="5"/>
  <c r="N46" i="5"/>
  <c r="M46" i="5"/>
  <c r="L46" i="5"/>
  <c r="L68" i="5" s="1"/>
  <c r="K46" i="5"/>
  <c r="J46" i="5"/>
  <c r="I46" i="5"/>
  <c r="I68" i="5" s="1"/>
  <c r="N31" i="5"/>
  <c r="M31" i="5"/>
  <c r="L31" i="5"/>
  <c r="K31" i="5"/>
  <c r="K32" i="5" s="1"/>
  <c r="J31" i="5"/>
  <c r="I31" i="5"/>
  <c r="N87" i="3"/>
  <c r="N89" i="3" s="1"/>
  <c r="M87" i="3"/>
  <c r="M89" i="3" s="1"/>
  <c r="L87" i="3"/>
  <c r="K87" i="3"/>
  <c r="J87" i="3"/>
  <c r="J89" i="3" s="1"/>
  <c r="I87" i="3"/>
  <c r="I89" i="3" s="1"/>
  <c r="N70" i="3"/>
  <c r="M70" i="3"/>
  <c r="L70" i="3"/>
  <c r="K70" i="3"/>
  <c r="K89" i="3" s="1"/>
  <c r="J70" i="3"/>
  <c r="N57" i="3"/>
  <c r="M57" i="3"/>
  <c r="L57" i="3"/>
  <c r="K57" i="3"/>
  <c r="J57" i="3"/>
  <c r="I57" i="3"/>
  <c r="I59" i="3"/>
  <c r="N40" i="3"/>
  <c r="M40" i="3"/>
  <c r="L40" i="3"/>
  <c r="K40" i="3"/>
  <c r="K59" i="3" s="1"/>
  <c r="J40" i="3"/>
  <c r="J59" i="3" s="1"/>
  <c r="N27" i="3"/>
  <c r="N29" i="3" s="1"/>
  <c r="M27" i="3"/>
  <c r="L27" i="3"/>
  <c r="K27" i="3"/>
  <c r="K29" i="3" s="1"/>
  <c r="J27" i="3"/>
  <c r="I27" i="3"/>
  <c r="N10" i="3"/>
  <c r="M10" i="3"/>
  <c r="M29" i="3" s="1"/>
  <c r="L10" i="3"/>
  <c r="L29" i="3" s="1"/>
  <c r="K10" i="3"/>
  <c r="J10" i="3"/>
  <c r="I10" i="3"/>
  <c r="I29" i="3"/>
  <c r="H87" i="3"/>
  <c r="G87" i="3"/>
  <c r="F87" i="3"/>
  <c r="F89" i="3" s="1"/>
  <c r="E87" i="3"/>
  <c r="D87" i="3"/>
  <c r="C87" i="3"/>
  <c r="H70" i="3"/>
  <c r="H89" i="3" s="1"/>
  <c r="G70" i="3"/>
  <c r="G89" i="3" s="1"/>
  <c r="F70" i="3"/>
  <c r="E70" i="3"/>
  <c r="D70" i="3"/>
  <c r="D89" i="3"/>
  <c r="C70" i="3"/>
  <c r="H103" i="5"/>
  <c r="G103" i="5"/>
  <c r="F103" i="5"/>
  <c r="O103" i="5" s="1"/>
  <c r="E103" i="5"/>
  <c r="D103" i="5"/>
  <c r="C103" i="5"/>
  <c r="H82" i="5"/>
  <c r="H104" i="5" s="1"/>
  <c r="G82" i="5"/>
  <c r="F82" i="5"/>
  <c r="E82" i="5"/>
  <c r="E104" i="5" s="1"/>
  <c r="D82" i="5"/>
  <c r="D104" i="5"/>
  <c r="C82" i="5"/>
  <c r="C104" i="5" s="1"/>
  <c r="D73" i="5"/>
  <c r="H67" i="5"/>
  <c r="G67" i="5"/>
  <c r="F67" i="5"/>
  <c r="E67" i="5"/>
  <c r="E68" i="5" s="1"/>
  <c r="D67" i="5"/>
  <c r="C67" i="5"/>
  <c r="H46" i="5"/>
  <c r="H68" i="5" s="1"/>
  <c r="G46" i="5"/>
  <c r="G68" i="5" s="1"/>
  <c r="F46" i="5"/>
  <c r="E46" i="5"/>
  <c r="D46" i="5"/>
  <c r="D68" i="5" s="1"/>
  <c r="C46" i="5"/>
  <c r="C68" i="5" s="1"/>
  <c r="D37" i="5"/>
  <c r="H31" i="5"/>
  <c r="G31" i="5"/>
  <c r="G32" i="5" s="1"/>
  <c r="F31" i="5"/>
  <c r="F32" i="5" s="1"/>
  <c r="E31" i="5"/>
  <c r="D31" i="5"/>
  <c r="C31" i="5"/>
  <c r="D32" i="5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L44" i="4"/>
  <c r="L45" i="4"/>
  <c r="L57" i="4" s="1"/>
  <c r="L46" i="4"/>
  <c r="L47" i="4"/>
  <c r="L48" i="4"/>
  <c r="L49" i="4"/>
  <c r="L50" i="4"/>
  <c r="L51" i="4"/>
  <c r="L52" i="4"/>
  <c r="L53" i="4"/>
  <c r="L54" i="4"/>
  <c r="L55" i="4"/>
  <c r="L56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N38" i="4"/>
  <c r="N39" i="4"/>
  <c r="N40" i="4" s="1"/>
  <c r="L38" i="4"/>
  <c r="L39" i="4"/>
  <c r="J38" i="4"/>
  <c r="J39" i="4"/>
  <c r="H38" i="4"/>
  <c r="H39" i="4"/>
  <c r="F38" i="4"/>
  <c r="F39" i="4"/>
  <c r="F40" i="4" s="1"/>
  <c r="N43" i="4"/>
  <c r="L43" i="4"/>
  <c r="J43" i="4"/>
  <c r="H43" i="4"/>
  <c r="F43" i="4"/>
  <c r="N37" i="4"/>
  <c r="L37" i="4"/>
  <c r="J37" i="4"/>
  <c r="J40" i="4" s="1"/>
  <c r="H37" i="4"/>
  <c r="F37" i="4"/>
  <c r="D44" i="4"/>
  <c r="D45" i="4"/>
  <c r="D57" i="4" s="1"/>
  <c r="D46" i="4"/>
  <c r="D47" i="4"/>
  <c r="D48" i="4"/>
  <c r="D49" i="4"/>
  <c r="D50" i="4"/>
  <c r="D51" i="4"/>
  <c r="D52" i="4"/>
  <c r="D53" i="4"/>
  <c r="D54" i="4"/>
  <c r="D55" i="4"/>
  <c r="D56" i="4"/>
  <c r="D38" i="4"/>
  <c r="D39" i="4"/>
  <c r="D43" i="4"/>
  <c r="D37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13" i="4"/>
  <c r="N8" i="4"/>
  <c r="N9" i="4"/>
  <c r="N7" i="4"/>
  <c r="N10" i="4" s="1"/>
  <c r="L14" i="4"/>
  <c r="L27" i="4" s="1"/>
  <c r="L15" i="4"/>
  <c r="L16" i="4"/>
  <c r="L17" i="4"/>
  <c r="L18" i="4"/>
  <c r="L19" i="4"/>
  <c r="L20" i="4"/>
  <c r="L21" i="4"/>
  <c r="L22" i="4"/>
  <c r="L23" i="4"/>
  <c r="L24" i="4"/>
  <c r="L25" i="4"/>
  <c r="L26" i="4"/>
  <c r="L13" i="4"/>
  <c r="L8" i="4"/>
  <c r="L9" i="4"/>
  <c r="L7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13" i="4"/>
  <c r="J8" i="4"/>
  <c r="J9" i="4"/>
  <c r="J7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13" i="4"/>
  <c r="H8" i="4"/>
  <c r="H9" i="4"/>
  <c r="H7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13" i="4"/>
  <c r="F8" i="4"/>
  <c r="F9" i="4"/>
  <c r="F7" i="4"/>
  <c r="F10" i="4" s="1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AB26" i="4" s="1"/>
  <c r="D13" i="4"/>
  <c r="D8" i="4"/>
  <c r="D9" i="4"/>
  <c r="D7" i="4"/>
  <c r="E57" i="4"/>
  <c r="G57" i="4"/>
  <c r="I57" i="4"/>
  <c r="K57" i="4"/>
  <c r="M57" i="4"/>
  <c r="E40" i="4"/>
  <c r="E59" i="4" s="1"/>
  <c r="G40" i="4"/>
  <c r="G59" i="4"/>
  <c r="I40" i="4"/>
  <c r="K40" i="4"/>
  <c r="M40" i="4"/>
  <c r="M59" i="4" s="1"/>
  <c r="E27" i="4"/>
  <c r="E29" i="4" s="1"/>
  <c r="G27" i="4"/>
  <c r="I27" i="4"/>
  <c r="K27" i="4"/>
  <c r="K29" i="4" s="1"/>
  <c r="M27" i="4"/>
  <c r="E10" i="4"/>
  <c r="G10" i="4"/>
  <c r="G29" i="4" s="1"/>
  <c r="I10" i="4"/>
  <c r="K10" i="4"/>
  <c r="M10" i="4"/>
  <c r="C57" i="4"/>
  <c r="C40" i="4"/>
  <c r="C59" i="4" s="1"/>
  <c r="C27" i="4"/>
  <c r="C10" i="4"/>
  <c r="C29" i="4" s="1"/>
  <c r="H57" i="3"/>
  <c r="G57" i="3"/>
  <c r="F57" i="3"/>
  <c r="E57" i="3"/>
  <c r="D57" i="3"/>
  <c r="C57" i="3"/>
  <c r="O57" i="3" s="1"/>
  <c r="H40" i="3"/>
  <c r="G40" i="3"/>
  <c r="F40" i="3"/>
  <c r="F59" i="3" s="1"/>
  <c r="E40" i="3"/>
  <c r="E59" i="3" s="1"/>
  <c r="D40" i="3"/>
  <c r="C40" i="3"/>
  <c r="H27" i="3"/>
  <c r="H29" i="3" s="1"/>
  <c r="G27" i="3"/>
  <c r="F27" i="3"/>
  <c r="E27" i="3"/>
  <c r="D27" i="3"/>
  <c r="C27" i="3"/>
  <c r="H10" i="3"/>
  <c r="G10" i="3"/>
  <c r="G29" i="3" s="1"/>
  <c r="F10" i="3"/>
  <c r="F29" i="3" s="1"/>
  <c r="E10" i="3"/>
  <c r="D10" i="3"/>
  <c r="C10" i="3"/>
  <c r="C29" i="3" s="1"/>
  <c r="C28" i="2"/>
  <c r="C16" i="2"/>
  <c r="B39" i="1"/>
  <c r="B43" i="1" s="1"/>
  <c r="C43" i="1" s="1"/>
  <c r="C39" i="1"/>
  <c r="K59" i="4"/>
  <c r="Y59" i="4"/>
  <c r="I29" i="4"/>
  <c r="H32" i="5"/>
  <c r="L104" i="5"/>
  <c r="J68" i="5"/>
  <c r="K68" i="5"/>
  <c r="N32" i="5"/>
  <c r="J32" i="5"/>
  <c r="T10" i="4"/>
  <c r="R40" i="4"/>
  <c r="L89" i="3"/>
  <c r="L59" i="3"/>
  <c r="C5" i="4"/>
  <c r="D5" i="4"/>
  <c r="H57" i="4"/>
  <c r="H10" i="4"/>
  <c r="M59" i="3"/>
  <c r="L70" i="4"/>
  <c r="H40" i="4" l="1"/>
  <c r="H59" i="4" s="1"/>
  <c r="N87" i="4"/>
  <c r="N89" i="4" s="1"/>
  <c r="X10" i="4"/>
  <c r="AB74" i="4"/>
  <c r="F104" i="5"/>
  <c r="AB22" i="4"/>
  <c r="AB56" i="4"/>
  <c r="R10" i="4"/>
  <c r="Z10" i="4"/>
  <c r="AA10" i="4"/>
  <c r="AA40" i="4"/>
  <c r="T57" i="4"/>
  <c r="P87" i="4"/>
  <c r="V89" i="4"/>
  <c r="X87" i="4"/>
  <c r="L32" i="5"/>
  <c r="E32" i="5"/>
  <c r="D87" i="4"/>
  <c r="D89" i="4" s="1"/>
  <c r="K89" i="4"/>
  <c r="D29" i="3"/>
  <c r="D59" i="3"/>
  <c r="M29" i="4"/>
  <c r="AB21" i="4"/>
  <c r="J27" i="4"/>
  <c r="L10" i="4"/>
  <c r="L29" i="4" s="1"/>
  <c r="L40" i="4"/>
  <c r="L59" i="4" s="1"/>
  <c r="G104" i="5"/>
  <c r="E89" i="3"/>
  <c r="J29" i="3"/>
  <c r="I32" i="5"/>
  <c r="O32" i="5" s="1"/>
  <c r="J104" i="5"/>
  <c r="Q29" i="4"/>
  <c r="W59" i="4"/>
  <c r="U89" i="4"/>
  <c r="I89" i="4"/>
  <c r="AB77" i="4"/>
  <c r="T40" i="4"/>
  <c r="V57" i="4"/>
  <c r="P70" i="4"/>
  <c r="P89" i="4" s="1"/>
  <c r="D70" i="4"/>
  <c r="C34" i="5"/>
  <c r="D5" i="5" s="1"/>
  <c r="D11" i="5" s="1"/>
  <c r="D34" i="5" s="1"/>
  <c r="E5" i="5" s="1"/>
  <c r="E11" i="5" s="1"/>
  <c r="E34" i="5" s="1"/>
  <c r="F5" i="5" s="1"/>
  <c r="F11" i="5" s="1"/>
  <c r="F34" i="5" s="1"/>
  <c r="G5" i="5" s="1"/>
  <c r="G11" i="5" s="1"/>
  <c r="G34" i="5" s="1"/>
  <c r="H5" i="5" s="1"/>
  <c r="H11" i="5" s="1"/>
  <c r="H34" i="5" s="1"/>
  <c r="I5" i="5" s="1"/>
  <c r="I11" i="5" s="1"/>
  <c r="I34" i="5" s="1"/>
  <c r="J5" i="5" s="1"/>
  <c r="J11" i="5" s="1"/>
  <c r="J34" i="5" s="1"/>
  <c r="K5" i="5" s="1"/>
  <c r="K11" i="5" s="1"/>
  <c r="K34" i="5" s="1"/>
  <c r="L5" i="5" s="1"/>
  <c r="L11" i="5" s="1"/>
  <c r="L34" i="5" s="1"/>
  <c r="M5" i="5" s="1"/>
  <c r="M11" i="5" s="1"/>
  <c r="M34" i="5" s="1"/>
  <c r="N5" i="5" s="1"/>
  <c r="N11" i="5" s="1"/>
  <c r="N34" i="5" s="1"/>
  <c r="C41" i="5" s="1"/>
  <c r="C47" i="5" s="1"/>
  <c r="C70" i="5" s="1"/>
  <c r="D41" i="5" s="1"/>
  <c r="D47" i="5" s="1"/>
  <c r="D70" i="5" s="1"/>
  <c r="E41" i="5" s="1"/>
  <c r="E47" i="5" s="1"/>
  <c r="E70" i="5" s="1"/>
  <c r="F41" i="5" s="1"/>
  <c r="F47" i="5" s="1"/>
  <c r="F70" i="5" s="1"/>
  <c r="G41" i="5" s="1"/>
  <c r="G47" i="5" s="1"/>
  <c r="G70" i="5" s="1"/>
  <c r="H41" i="5" s="1"/>
  <c r="H47" i="5" s="1"/>
  <c r="H70" i="5" s="1"/>
  <c r="I41" i="5" s="1"/>
  <c r="I47" i="5" s="1"/>
  <c r="I70" i="5" s="1"/>
  <c r="J41" i="5" s="1"/>
  <c r="J47" i="5" s="1"/>
  <c r="J70" i="5" s="1"/>
  <c r="K41" i="5" s="1"/>
  <c r="K47" i="5" s="1"/>
  <c r="K70" i="5" s="1"/>
  <c r="L41" i="5" s="1"/>
  <c r="L47" i="5" s="1"/>
  <c r="L70" i="5" s="1"/>
  <c r="M41" i="5" s="1"/>
  <c r="M47" i="5" s="1"/>
  <c r="M70" i="5" s="1"/>
  <c r="N41" i="5" s="1"/>
  <c r="N47" i="5" s="1"/>
  <c r="N70" i="5" s="1"/>
  <c r="C77" i="5" s="1"/>
  <c r="C83" i="5" s="1"/>
  <c r="C106" i="5" s="1"/>
  <c r="D77" i="5" s="1"/>
  <c r="D83" i="5" s="1"/>
  <c r="D106" i="5" s="1"/>
  <c r="E77" i="5" s="1"/>
  <c r="E83" i="5" s="1"/>
  <c r="E106" i="5" s="1"/>
  <c r="F77" i="5" s="1"/>
  <c r="F83" i="5" s="1"/>
  <c r="F106" i="5" s="1"/>
  <c r="G77" i="5" s="1"/>
  <c r="G83" i="5" s="1"/>
  <c r="G106" i="5" s="1"/>
  <c r="H77" i="5" s="1"/>
  <c r="H83" i="5" s="1"/>
  <c r="H106" i="5" s="1"/>
  <c r="I77" i="5" s="1"/>
  <c r="I83" i="5" s="1"/>
  <c r="I106" i="5" s="1"/>
  <c r="J77" i="5" s="1"/>
  <c r="J83" i="5" s="1"/>
  <c r="J106" i="5" s="1"/>
  <c r="K77" i="5" s="1"/>
  <c r="K83" i="5" s="1"/>
  <c r="K106" i="5" s="1"/>
  <c r="L77" i="5" s="1"/>
  <c r="L83" i="5" s="1"/>
  <c r="L106" i="5" s="1"/>
  <c r="M77" i="5" s="1"/>
  <c r="M83" i="5" s="1"/>
  <c r="M106" i="5" s="1"/>
  <c r="N77" i="5" s="1"/>
  <c r="N83" i="5" s="1"/>
  <c r="N106" i="5" s="1"/>
  <c r="F87" i="4"/>
  <c r="AB84" i="4"/>
  <c r="O10" i="3"/>
  <c r="AA57" i="4"/>
  <c r="AB25" i="4"/>
  <c r="O31" i="5"/>
  <c r="L87" i="4"/>
  <c r="L89" i="4" s="1"/>
  <c r="G59" i="3"/>
  <c r="AB16" i="4"/>
  <c r="C32" i="5"/>
  <c r="E29" i="3"/>
  <c r="H59" i="3"/>
  <c r="I59" i="4"/>
  <c r="AA59" i="4" s="1"/>
  <c r="AB23" i="4"/>
  <c r="AB20" i="4"/>
  <c r="AB9" i="4"/>
  <c r="J10" i="4"/>
  <c r="J29" i="4" s="1"/>
  <c r="N59" i="3"/>
  <c r="M68" i="5"/>
  <c r="K104" i="5"/>
  <c r="O104" i="5" s="1"/>
  <c r="U59" i="4"/>
  <c r="AA87" i="4"/>
  <c r="H87" i="4"/>
  <c r="G89" i="4"/>
  <c r="J70" i="4"/>
  <c r="AB46" i="4"/>
  <c r="V10" i="4"/>
  <c r="V27" i="4"/>
  <c r="V29" i="4" s="1"/>
  <c r="P57" i="4"/>
  <c r="P59" i="4" s="1"/>
  <c r="Z70" i="4"/>
  <c r="AB15" i="4"/>
  <c r="C30" i="2"/>
  <c r="F89" i="4"/>
  <c r="X59" i="4"/>
  <c r="D27" i="4"/>
  <c r="AB13" i="4"/>
  <c r="AB51" i="4"/>
  <c r="AB73" i="4"/>
  <c r="N27" i="4"/>
  <c r="F57" i="4"/>
  <c r="E89" i="4"/>
  <c r="AB50" i="4"/>
  <c r="T27" i="4"/>
  <c r="Z87" i="4"/>
  <c r="Z89" i="4" s="1"/>
  <c r="X70" i="4"/>
  <c r="X89" i="4" s="1"/>
  <c r="AB39" i="4"/>
  <c r="O27" i="3"/>
  <c r="O67" i="5"/>
  <c r="AB37" i="4"/>
  <c r="D40" i="4"/>
  <c r="D59" i="4" s="1"/>
  <c r="AB76" i="4"/>
  <c r="AB68" i="4"/>
  <c r="AB75" i="4"/>
  <c r="AB86" i="4"/>
  <c r="R87" i="4"/>
  <c r="R89" i="4" s="1"/>
  <c r="AB14" i="4"/>
  <c r="H27" i="4"/>
  <c r="AB80" i="4"/>
  <c r="Z27" i="4"/>
  <c r="Z29" i="4" s="1"/>
  <c r="AB43" i="4"/>
  <c r="H29" i="4"/>
  <c r="O40" i="3"/>
  <c r="C59" i="3"/>
  <c r="O59" i="3" s="1"/>
  <c r="N57" i="4"/>
  <c r="N59" i="4" s="1"/>
  <c r="AB53" i="4"/>
  <c r="AB78" i="4"/>
  <c r="AB24" i="4"/>
  <c r="J57" i="4"/>
  <c r="J59" i="4" s="1"/>
  <c r="F59" i="4"/>
  <c r="R27" i="4"/>
  <c r="R29" i="4" s="1"/>
  <c r="AB55" i="4"/>
  <c r="T89" i="4"/>
  <c r="E5" i="4"/>
  <c r="F5" i="4"/>
  <c r="AB82" i="4"/>
  <c r="AB47" i="4"/>
  <c r="AA27" i="4"/>
  <c r="AB44" i="4"/>
  <c r="AB79" i="4"/>
  <c r="AB52" i="4"/>
  <c r="F27" i="4"/>
  <c r="F29" i="4" s="1"/>
  <c r="O46" i="5"/>
  <c r="F68" i="5"/>
  <c r="AB81" i="4"/>
  <c r="T29" i="4"/>
  <c r="O68" i="5"/>
  <c r="AB18" i="4"/>
  <c r="AB49" i="4"/>
  <c r="AB19" i="4"/>
  <c r="T87" i="4"/>
  <c r="V40" i="4"/>
  <c r="AB40" i="4" s="1"/>
  <c r="AB67" i="4"/>
  <c r="Z57" i="4"/>
  <c r="Z59" i="4" s="1"/>
  <c r="R57" i="4"/>
  <c r="O87" i="3"/>
  <c r="AB17" i="4"/>
  <c r="N29" i="4"/>
  <c r="AB48" i="4"/>
  <c r="H89" i="4"/>
  <c r="O70" i="3"/>
  <c r="C89" i="3"/>
  <c r="O89" i="3" s="1"/>
  <c r="AB83" i="4"/>
  <c r="O29" i="3"/>
  <c r="D10" i="4"/>
  <c r="AB8" i="4"/>
  <c r="AB54" i="4"/>
  <c r="AA29" i="4"/>
  <c r="J87" i="4"/>
  <c r="X27" i="4"/>
  <c r="X29" i="4" s="1"/>
  <c r="O82" i="5"/>
  <c r="AB38" i="4"/>
  <c r="P27" i="4"/>
  <c r="P29" i="4"/>
  <c r="D5" i="3"/>
  <c r="AB7" i="4"/>
  <c r="J89" i="4" l="1"/>
  <c r="T59" i="4"/>
  <c r="V59" i="4"/>
  <c r="AB87" i="4"/>
  <c r="AA89" i="4"/>
  <c r="R59" i="4"/>
  <c r="AB70" i="4"/>
  <c r="AB27" i="4"/>
  <c r="H5" i="4"/>
  <c r="G5" i="4"/>
  <c r="AB10" i="4"/>
  <c r="D29" i="4"/>
  <c r="AB29" i="4" s="1"/>
  <c r="D3" i="5"/>
  <c r="E5" i="3"/>
  <c r="AB59" i="4"/>
  <c r="AB57" i="4"/>
  <c r="AB89" i="4" l="1"/>
  <c r="I5" i="4"/>
  <c r="J5" i="4"/>
  <c r="E3" i="5"/>
  <c r="F5" i="3"/>
  <c r="G5" i="3" l="1"/>
  <c r="F3" i="5"/>
  <c r="L5" i="4"/>
  <c r="K5" i="4"/>
  <c r="M5" i="4" l="1"/>
  <c r="N5" i="4"/>
  <c r="G3" i="5"/>
  <c r="H5" i="3"/>
  <c r="H3" i="5" l="1"/>
  <c r="I5" i="3"/>
  <c r="P5" i="4"/>
  <c r="R5" i="4" s="1"/>
  <c r="T5" i="4" s="1"/>
  <c r="V5" i="4" s="1"/>
  <c r="X5" i="4" s="1"/>
  <c r="Z5" i="4" s="1"/>
  <c r="O5" i="4"/>
  <c r="Q5" i="4" s="1"/>
  <c r="S5" i="4" s="1"/>
  <c r="U5" i="4" s="1"/>
  <c r="W5" i="4" s="1"/>
  <c r="Y5" i="4" s="1"/>
  <c r="I3" i="5" l="1"/>
  <c r="J5" i="3"/>
  <c r="K5" i="3" l="1"/>
  <c r="J3" i="5"/>
  <c r="K3" i="5" l="1"/>
  <c r="L5" i="3"/>
  <c r="L3" i="5" l="1"/>
  <c r="M5" i="3"/>
  <c r="M3" i="5" l="1"/>
  <c r="N5" i="3"/>
  <c r="N3" i="5" l="1"/>
  <c r="C35" i="3"/>
  <c r="C35" i="4" l="1"/>
  <c r="E35" i="4" s="1"/>
  <c r="G35" i="4" s="1"/>
  <c r="I35" i="4" s="1"/>
  <c r="K35" i="4" s="1"/>
  <c r="M35" i="4" s="1"/>
  <c r="O35" i="4" s="1"/>
  <c r="Q35" i="4" s="1"/>
  <c r="S35" i="4" s="1"/>
  <c r="U35" i="4" s="1"/>
  <c r="W35" i="4" s="1"/>
  <c r="Y35" i="4" s="1"/>
  <c r="C39" i="5"/>
  <c r="D35" i="3"/>
  <c r="D35" i="4"/>
  <c r="F35" i="4" s="1"/>
  <c r="H35" i="4" s="1"/>
  <c r="J35" i="4" s="1"/>
  <c r="L35" i="4" s="1"/>
  <c r="N35" i="4" s="1"/>
  <c r="P35" i="4" s="1"/>
  <c r="R35" i="4" s="1"/>
  <c r="T35" i="4" s="1"/>
  <c r="V35" i="4" s="1"/>
  <c r="X35" i="4" s="1"/>
  <c r="Z35" i="4" s="1"/>
  <c r="D39" i="5" l="1"/>
  <c r="E35" i="3"/>
  <c r="F35" i="3" l="1"/>
  <c r="E39" i="5"/>
  <c r="G35" i="3" l="1"/>
  <c r="F39" i="5"/>
  <c r="H35" i="3" l="1"/>
  <c r="G39" i="5"/>
  <c r="I35" i="3" l="1"/>
  <c r="H39" i="5"/>
  <c r="I39" i="5" l="1"/>
  <c r="J35" i="3"/>
  <c r="K35" i="3" l="1"/>
  <c r="J39" i="5"/>
  <c r="L35" i="3" l="1"/>
  <c r="K39" i="5"/>
  <c r="L39" i="5" l="1"/>
  <c r="M35" i="3"/>
  <c r="M39" i="5" l="1"/>
  <c r="N35" i="3"/>
  <c r="C65" i="3" l="1"/>
  <c r="N39" i="5"/>
  <c r="D65" i="3" l="1"/>
  <c r="C75" i="5"/>
  <c r="C65" i="4"/>
  <c r="E65" i="4" s="1"/>
  <c r="G65" i="4" s="1"/>
  <c r="I65" i="4" s="1"/>
  <c r="K65" i="4" s="1"/>
  <c r="M65" i="4" s="1"/>
  <c r="O65" i="4" s="1"/>
  <c r="Q65" i="4" s="1"/>
  <c r="S65" i="4" s="1"/>
  <c r="U65" i="4" s="1"/>
  <c r="W65" i="4" s="1"/>
  <c r="Y65" i="4" s="1"/>
  <c r="D65" i="4"/>
  <c r="F65" i="4" s="1"/>
  <c r="H65" i="4" s="1"/>
  <c r="J65" i="4" s="1"/>
  <c r="L65" i="4" s="1"/>
  <c r="N65" i="4" s="1"/>
  <c r="P65" i="4" s="1"/>
  <c r="R65" i="4" s="1"/>
  <c r="T65" i="4" s="1"/>
  <c r="V65" i="4" s="1"/>
  <c r="X65" i="4" s="1"/>
  <c r="Z65" i="4" s="1"/>
  <c r="E65" i="3" l="1"/>
  <c r="D75" i="5"/>
  <c r="F65" i="3" l="1"/>
  <c r="E75" i="5"/>
  <c r="F75" i="5" l="1"/>
  <c r="G65" i="3"/>
  <c r="G75" i="5" l="1"/>
  <c r="H65" i="3"/>
  <c r="H75" i="5" l="1"/>
  <c r="I65" i="3"/>
  <c r="I75" i="5" l="1"/>
  <c r="J65" i="3"/>
  <c r="K65" i="3" l="1"/>
  <c r="J75" i="5"/>
  <c r="K75" i="5" l="1"/>
  <c r="L65" i="3"/>
  <c r="M65" i="3" l="1"/>
  <c r="L75" i="5"/>
  <c r="M75" i="5" l="1"/>
  <c r="N65" i="3"/>
  <c r="N75" i="5" s="1"/>
</calcChain>
</file>

<file path=xl/sharedStrings.xml><?xml version="1.0" encoding="utf-8"?>
<sst xmlns="http://schemas.openxmlformats.org/spreadsheetml/2006/main" count="639" uniqueCount="132">
  <si>
    <t>Name:</t>
  </si>
  <si>
    <t>Reserve</t>
  </si>
  <si>
    <t>-</t>
  </si>
  <si>
    <t>A</t>
  </si>
  <si>
    <t>Personalkosten einschl. Personalnebenkosten</t>
  </si>
  <si>
    <t xml:space="preserve"> +</t>
  </si>
  <si>
    <t>B</t>
  </si>
  <si>
    <t>C</t>
  </si>
  <si>
    <t>Summe</t>
  </si>
  <si>
    <t>kum. Abw.</t>
  </si>
  <si>
    <t>+</t>
  </si>
  <si>
    <t>D</t>
  </si>
  <si>
    <t>Controlling</t>
  </si>
  <si>
    <t>Private costs</t>
  </si>
  <si>
    <t>First name:</t>
  </si>
  <si>
    <t>Surname</t>
  </si>
  <si>
    <t>How much money will you need to earn from your business to cover your private spending?</t>
  </si>
  <si>
    <t>Rent or similar costs</t>
  </si>
  <si>
    <t>Heating</t>
  </si>
  <si>
    <t>Electricity</t>
  </si>
  <si>
    <t>Water</t>
  </si>
  <si>
    <t>Waste disposal</t>
  </si>
  <si>
    <t>Licence fee for public service broadcasting</t>
  </si>
  <si>
    <t>Vehicle insurance</t>
  </si>
  <si>
    <t>Vehicle tax</t>
  </si>
  <si>
    <t>Vehicle repair</t>
  </si>
  <si>
    <t>Fuel costs</t>
  </si>
  <si>
    <t>Health insurance</t>
  </si>
  <si>
    <t>Pension plans</t>
  </si>
  <si>
    <t>Other insurances</t>
  </si>
  <si>
    <t>Saving plans</t>
  </si>
  <si>
    <t>Food</t>
  </si>
  <si>
    <t>Clothing etc.</t>
  </si>
  <si>
    <t>Telecommunications</t>
  </si>
  <si>
    <t>Newspapers</t>
  </si>
  <si>
    <t>Kindergarten</t>
  </si>
  <si>
    <t>Hobbies</t>
  </si>
  <si>
    <t>Reserve for income tax</t>
  </si>
  <si>
    <t>Payment of loans</t>
  </si>
  <si>
    <t>Other</t>
  </si>
  <si>
    <t>Total (required personal income)</t>
  </si>
  <si>
    <t>Other income (e.g. income of partner)</t>
  </si>
  <si>
    <t>Required salary</t>
  </si>
  <si>
    <t>Capital needs</t>
  </si>
  <si>
    <t>Properties, buildings, real estate</t>
  </si>
  <si>
    <t>Building measures</t>
  </si>
  <si>
    <t>Machinery etc.</t>
  </si>
  <si>
    <t>Vehicles</t>
  </si>
  <si>
    <t>Office equipment</t>
  </si>
  <si>
    <t>Software, licence, business equipment</t>
  </si>
  <si>
    <t>Material store, goods store</t>
  </si>
  <si>
    <t>Raw materials</t>
  </si>
  <si>
    <t xml:space="preserve">Other investments </t>
  </si>
  <si>
    <t>Investments</t>
  </si>
  <si>
    <t>Total investments (A)</t>
  </si>
  <si>
    <t>Pre-financing  (B)</t>
  </si>
  <si>
    <t>Advisory services</t>
  </si>
  <si>
    <t>Notary</t>
  </si>
  <si>
    <t>Deposit</t>
  </si>
  <si>
    <t>Commission</t>
  </si>
  <si>
    <t>Market launch</t>
  </si>
  <si>
    <t>Entry in commercial register/permits/registrations</t>
  </si>
  <si>
    <t>Total launch costs (C)</t>
  </si>
  <si>
    <t xml:space="preserve">Total capital need (A+B+C) </t>
  </si>
  <si>
    <t>Total capital needs gross</t>
  </si>
  <si>
    <t>Financing</t>
  </si>
  <si>
    <t>Equity</t>
  </si>
  <si>
    <t>Personal loans</t>
  </si>
  <si>
    <t>Bank loans</t>
  </si>
  <si>
    <t>Total financing</t>
  </si>
  <si>
    <t>Profitability forecast</t>
  </si>
  <si>
    <t>Date of foundation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</si>
  <si>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</si>
  <si>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</si>
  <si>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</si>
  <si>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</si>
  <si>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</si>
  <si>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</si>
  <si>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</si>
  <si>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</si>
  <si>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9th month</t>
  </si>
  <si>
    <t>10th month</t>
  </si>
  <si>
    <t>11th month</t>
  </si>
  <si>
    <t>12th month</t>
  </si>
  <si>
    <t>Expected turnover net</t>
  </si>
  <si>
    <t>Cost of sales</t>
  </si>
  <si>
    <t>External services</t>
  </si>
  <si>
    <t xml:space="preserve"> = Gross profit</t>
  </si>
  <si>
    <t xml:space="preserve">Overheads </t>
  </si>
  <si>
    <t>Staff costs incl. non-wage labour costs</t>
  </si>
  <si>
    <t>Rent incl. gas, water, electricity</t>
  </si>
  <si>
    <t>Office requirements</t>
  </si>
  <si>
    <t>Insurance policies</t>
  </si>
  <si>
    <t>Contributions</t>
  </si>
  <si>
    <t>Advice (e.g. tax adviser)</t>
  </si>
  <si>
    <t>Vehicle costs</t>
  </si>
  <si>
    <t xml:space="preserve">Advertising </t>
  </si>
  <si>
    <t>Leasing of machinery/tools</t>
  </si>
  <si>
    <t>Travel costs</t>
  </si>
  <si>
    <t>Interest payments</t>
  </si>
  <si>
    <t>Depreciation (loss in value of your investment)</t>
  </si>
  <si>
    <t xml:space="preserve"> = Total costs</t>
  </si>
  <si>
    <t xml:space="preserve"> = Pre-tax profit ( A - B )</t>
  </si>
  <si>
    <t>3rd Year</t>
  </si>
  <si>
    <t>2nd Year</t>
  </si>
  <si>
    <t>1st Year</t>
  </si>
  <si>
    <t>total</t>
  </si>
  <si>
    <t>2. Year</t>
  </si>
  <si>
    <t>3. Year</t>
  </si>
  <si>
    <t>Variance analysis</t>
  </si>
  <si>
    <t>Cash-Inflows</t>
  </si>
  <si>
    <t>Cash sales</t>
  </si>
  <si>
    <t>Bank loan</t>
  </si>
  <si>
    <t xml:space="preserve"> = Total receipts</t>
  </si>
  <si>
    <t xml:space="preserve"> = Cash available ( A+B )</t>
  </si>
  <si>
    <t>Cash-Outflows</t>
  </si>
  <si>
    <t>Purchasing of goods</t>
  </si>
  <si>
    <t>Interest payments / Repayments</t>
  </si>
  <si>
    <t>Private drawings</t>
  </si>
  <si>
    <t>Business taxes</t>
  </si>
  <si>
    <t xml:space="preserve"> = Total expenditure</t>
  </si>
  <si>
    <t xml:space="preserve"> = Cash surplus/shortfall ( B - D ) </t>
  </si>
  <si>
    <t xml:space="preserve"> = Account balance at end of the month ( C - D )</t>
  </si>
  <si>
    <t>Liquidity plan (net)</t>
  </si>
  <si>
    <t>per month</t>
  </si>
  <si>
    <t>per year</t>
  </si>
  <si>
    <t>Founding costs</t>
  </si>
  <si>
    <r>
      <rPr>
        <b/>
        <sz val="14"/>
        <color indexed="8"/>
        <rFont val="Calibri"/>
        <family val="2"/>
      </rPr>
      <t>1st Year</t>
    </r>
  </si>
  <si>
    <t>Interest payments / repayments</t>
  </si>
  <si>
    <r>
      <t xml:space="preserve">Account balance at </t>
    </r>
    <r>
      <rPr>
        <b/>
        <sz val="12"/>
        <color indexed="10"/>
        <rFont val="Calibri"/>
        <family val="2"/>
      </rPr>
      <t>the beginning of the month</t>
    </r>
  </si>
  <si>
    <t>Account balance at the beginning of the month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</si>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</sst>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d&quot;. &quot;mmm"/>
    <numFmt numFmtId="165" formatCode="dd&quot;.&quot;mm&quot;.&quot;yyyy"/>
    <numFmt numFmtId="166" formatCode="[$-407]mmm&quot;. &quot;yy;@"/>
    <numFmt numFmtId="167" formatCode="&quot; &quot;#,##0&quot;    &quot;;&quot;-&quot;#,##0&quot;    &quot;;&quot; -    &quot;;&quot; &quot;@&quot; &quot;"/>
    <numFmt numFmtId="168" formatCode="#,##0&quot;  &quot;;&quot;-&quot;#,##0&quot;  &quot;"/>
    <numFmt numFmtId="169" formatCode="&quot; &quot;#,##0.00&quot;   &quot;;&quot;-&quot;#,##0.00&quot;   &quot;;&quot; -&quot;00&quot;   &quot;;&quot; &quot;@&quot; &quot;"/>
    <numFmt numFmtId="170" formatCode="&quot; &quot;#,##0.00&quot; &quot;[$€]&quot; &quot;;&quot;-&quot;#,##0.00&quot; &quot;[$€]&quot; &quot;;&quot; -&quot;00&quot; &quot;[$€]&quot; &quot;;&quot; &quot;@&quot; &quot;"/>
    <numFmt numFmtId="171" formatCode="_-* #,##0\ _D_M_-;\-* #,##0\ _D_M_-;_-* &quot;-&quot;\ _D_M_-;_-@_-"/>
    <numFmt numFmtId="172" formatCode="#,##0_ ;[Red]\-#,##0\ "/>
    <numFmt numFmtId="173" formatCode="mm/yyyy"/>
    <numFmt numFmtId="174" formatCode="[$-409]mmm\-yy;@"/>
  </numFmts>
  <fonts count="39" x14ac:knownFonts="1">
    <font>
      <sz val="11"/>
      <color rgb="FF000000"/>
      <name val="Calibri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10"/>
      <name val="Arial"/>
    </font>
    <font>
      <b/>
      <sz val="18"/>
      <name val="Arial"/>
    </font>
    <font>
      <b/>
      <sz val="14"/>
      <color indexed="8"/>
      <name val="Calibri"/>
      <family val="2"/>
    </font>
    <font>
      <b/>
      <sz val="12"/>
      <color indexed="1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4"/>
      <color rgb="FF000000"/>
      <name val="Arial"/>
      <family val="2"/>
    </font>
    <font>
      <sz val="12"/>
      <color rgb="FF000000"/>
      <name val="Arial"/>
      <family val="2"/>
    </font>
    <font>
      <sz val="14"/>
      <color rgb="FF000000"/>
      <name val="Arial"/>
      <family val="2"/>
    </font>
    <font>
      <u/>
      <sz val="12"/>
      <color rgb="FF00000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color rgb="FF000000"/>
      <name val="Arial"/>
      <family val="2"/>
    </font>
    <font>
      <vertAlign val="superscript"/>
      <sz val="10"/>
      <color rgb="FF000000"/>
      <name val="Calibri"/>
      <family val="2"/>
      <scheme val="minor"/>
    </font>
    <font>
      <b/>
      <sz val="14"/>
      <color indexed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169" fontId="8" fillId="0" borderId="0" applyFont="0" applyFill="0" applyBorder="0" applyAlignment="0" applyProtection="0"/>
    <xf numFmtId="0" fontId="4" fillId="0" borderId="0"/>
    <xf numFmtId="0" fontId="1" fillId="0" borderId="0"/>
    <xf numFmtId="170" fontId="8" fillId="0" borderId="0" applyFont="0" applyFill="0" applyBorder="0" applyAlignment="0" applyProtection="0"/>
  </cellStyleXfs>
  <cellXfs count="261">
    <xf numFmtId="0" fontId="0" fillId="0" borderId="0" xfId="0"/>
    <xf numFmtId="0" fontId="10" fillId="0" borderId="12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4" fontId="12" fillId="0" borderId="13" xfId="0" applyNumberFormat="1" applyFont="1" applyBorder="1" applyAlignment="1" applyProtection="1">
      <alignment horizontal="center"/>
    </xf>
    <xf numFmtId="0" fontId="13" fillId="2" borderId="1" xfId="0" applyFont="1" applyFill="1" applyBorder="1" applyAlignment="1" applyProtection="1">
      <alignment horizontal="center"/>
    </xf>
    <xf numFmtId="0" fontId="13" fillId="2" borderId="2" xfId="0" applyFont="1" applyFill="1" applyBorder="1" applyProtection="1"/>
    <xf numFmtId="0" fontId="14" fillId="2" borderId="1" xfId="0" applyFont="1" applyFill="1" applyBorder="1" applyAlignment="1" applyProtection="1">
      <alignment horizontal="center" vertical="center"/>
    </xf>
    <xf numFmtId="0" fontId="14" fillId="2" borderId="3" xfId="0" applyFont="1" applyFill="1" applyBorder="1" applyAlignment="1" applyProtection="1">
      <alignment vertical="center"/>
    </xf>
    <xf numFmtId="0" fontId="14" fillId="2" borderId="2" xfId="0" applyFont="1" applyFill="1" applyBorder="1" applyProtection="1"/>
    <xf numFmtId="0" fontId="15" fillId="2" borderId="1" xfId="0" applyFont="1" applyFill="1" applyBorder="1" applyAlignment="1" applyProtection="1">
      <alignment horizontal="center"/>
    </xf>
    <xf numFmtId="0" fontId="15" fillId="2" borderId="3" xfId="0" applyFont="1" applyFill="1" applyBorder="1" applyProtection="1"/>
    <xf numFmtId="0" fontId="13" fillId="2" borderId="1" xfId="0" applyFont="1" applyFill="1" applyBorder="1" applyAlignment="1" applyProtection="1">
      <alignment horizontal="center" vertical="center"/>
    </xf>
    <xf numFmtId="0" fontId="13" fillId="2" borderId="3" xfId="0" applyFont="1" applyFill="1" applyBorder="1" applyAlignment="1" applyProtection="1">
      <alignment vertical="center"/>
    </xf>
    <xf numFmtId="0" fontId="13" fillId="2" borderId="3" xfId="0" applyFont="1" applyFill="1" applyBorder="1" applyAlignment="1" applyProtection="1">
      <alignment horizontal="left" vertical="center"/>
    </xf>
    <xf numFmtId="0" fontId="14" fillId="2" borderId="2" xfId="0" applyFont="1" applyFill="1" applyBorder="1" applyAlignment="1" applyProtection="1">
      <alignment horizontal="left" vertical="center"/>
    </xf>
    <xf numFmtId="171" fontId="13" fillId="2" borderId="2" xfId="0" applyNumberFormat="1" applyFont="1" applyFill="1" applyBorder="1" applyProtection="1"/>
    <xf numFmtId="0" fontId="11" fillId="0" borderId="3" xfId="0" applyFont="1" applyFill="1" applyBorder="1" applyProtection="1"/>
    <xf numFmtId="0" fontId="12" fillId="0" borderId="4" xfId="0" applyFont="1" applyBorder="1" applyProtection="1"/>
    <xf numFmtId="0" fontId="11" fillId="0" borderId="3" xfId="0" applyFont="1" applyBorder="1" applyProtection="1"/>
    <xf numFmtId="4" fontId="12" fillId="2" borderId="4" xfId="0" applyNumberFormat="1" applyFont="1" applyFill="1" applyBorder="1" applyProtection="1"/>
    <xf numFmtId="4" fontId="12" fillId="3" borderId="13" xfId="0" applyNumberFormat="1" applyFont="1" applyFill="1" applyBorder="1" applyAlignment="1" applyProtection="1">
      <alignment horizontal="center"/>
      <protection locked="0"/>
    </xf>
    <xf numFmtId="0" fontId="12" fillId="2" borderId="4" xfId="0" applyFont="1" applyFill="1" applyBorder="1" applyProtection="1"/>
    <xf numFmtId="4" fontId="10" fillId="2" borderId="4" xfId="0" applyNumberFormat="1" applyFont="1" applyFill="1" applyBorder="1" applyProtection="1"/>
    <xf numFmtId="0" fontId="11" fillId="2" borderId="3" xfId="0" applyFont="1" applyFill="1" applyBorder="1" applyProtection="1"/>
    <xf numFmtId="4" fontId="10" fillId="2" borderId="13" xfId="0" applyNumberFormat="1" applyFont="1" applyFill="1" applyBorder="1" applyAlignment="1" applyProtection="1">
      <alignment horizontal="center" vertical="center"/>
    </xf>
    <xf numFmtId="0" fontId="10" fillId="2" borderId="13" xfId="0" applyFont="1" applyFill="1" applyBorder="1" applyAlignment="1" applyProtection="1">
      <alignment horizontal="right" vertical="center"/>
    </xf>
    <xf numFmtId="0" fontId="16" fillId="2" borderId="13" xfId="0" applyFont="1" applyFill="1" applyBorder="1" applyAlignment="1" applyProtection="1">
      <alignment horizontal="right" vertical="center"/>
    </xf>
    <xf numFmtId="4" fontId="12" fillId="3" borderId="14" xfId="0" applyNumberFormat="1" applyFont="1" applyFill="1" applyBorder="1" applyAlignment="1" applyProtection="1">
      <alignment horizontal="center"/>
      <protection locked="0"/>
    </xf>
    <xf numFmtId="4" fontId="12" fillId="3" borderId="15" xfId="0" applyNumberFormat="1" applyFont="1" applyFill="1" applyBorder="1" applyAlignment="1" applyProtection="1">
      <alignment horizontal="center"/>
      <protection locked="0"/>
    </xf>
    <xf numFmtId="0" fontId="12" fillId="2" borderId="12" xfId="0" applyFont="1" applyFill="1" applyBorder="1" applyProtection="1"/>
    <xf numFmtId="0" fontId="12" fillId="2" borderId="16" xfId="0" applyFont="1" applyFill="1" applyBorder="1" applyAlignment="1" applyProtection="1">
      <alignment horizontal="center"/>
    </xf>
    <xf numFmtId="0" fontId="12" fillId="2" borderId="17" xfId="0" applyFont="1" applyFill="1" applyBorder="1" applyAlignment="1" applyProtection="1">
      <alignment horizontal="center" vertical="center"/>
    </xf>
    <xf numFmtId="0" fontId="12" fillId="2" borderId="12" xfId="0" applyFont="1" applyFill="1" applyBorder="1" applyAlignment="1" applyProtection="1">
      <alignment horizontal="right"/>
    </xf>
    <xf numFmtId="0" fontId="11" fillId="2" borderId="0" xfId="0" applyFont="1" applyFill="1" applyBorder="1" applyAlignment="1" applyProtection="1"/>
    <xf numFmtId="17" fontId="11" fillId="2" borderId="0" xfId="0" applyNumberFormat="1" applyFont="1" applyFill="1" applyBorder="1" applyAlignment="1" applyProtection="1"/>
    <xf numFmtId="0" fontId="12" fillId="2" borderId="18" xfId="0" applyFont="1" applyFill="1" applyBorder="1" applyAlignment="1" applyProtection="1"/>
    <xf numFmtId="0" fontId="17" fillId="2" borderId="18" xfId="0" applyFont="1" applyFill="1" applyBorder="1" applyAlignment="1" applyProtection="1"/>
    <xf numFmtId="0" fontId="12" fillId="2" borderId="18" xfId="0" applyFont="1" applyFill="1" applyBorder="1" applyAlignment="1" applyProtection="1">
      <alignment horizontal="center"/>
    </xf>
    <xf numFmtId="166" fontId="12" fillId="2" borderId="18" xfId="0" applyNumberFormat="1" applyFont="1" applyFill="1" applyBorder="1" applyAlignment="1" applyProtection="1">
      <alignment horizontal="center"/>
    </xf>
    <xf numFmtId="0" fontId="12" fillId="2" borderId="12" xfId="0" applyFont="1" applyFill="1" applyBorder="1" applyAlignment="1" applyProtection="1">
      <alignment horizontal="center"/>
    </xf>
    <xf numFmtId="0" fontId="10" fillId="2" borderId="17" xfId="0" applyFont="1" applyFill="1" applyBorder="1" applyAlignment="1" applyProtection="1">
      <alignment vertical="center"/>
    </xf>
    <xf numFmtId="0" fontId="12" fillId="4" borderId="17" xfId="0" applyFont="1" applyFill="1" applyBorder="1" applyAlignment="1" applyProtection="1"/>
    <xf numFmtId="0" fontId="18" fillId="2" borderId="12" xfId="0" applyFont="1" applyFill="1" applyBorder="1" applyAlignment="1" applyProtection="1"/>
    <xf numFmtId="0" fontId="12" fillId="2" borderId="17" xfId="0" applyFont="1" applyFill="1" applyBorder="1" applyAlignment="1" applyProtection="1"/>
    <xf numFmtId="0" fontId="10" fillId="2" borderId="12" xfId="0" applyFont="1" applyFill="1" applyBorder="1" applyAlignment="1" applyProtection="1">
      <alignment vertical="center"/>
    </xf>
    <xf numFmtId="167" fontId="12" fillId="2" borderId="0" xfId="0" applyNumberFormat="1" applyFont="1" applyFill="1" applyBorder="1" applyAlignment="1" applyProtection="1"/>
    <xf numFmtId="0" fontId="17" fillId="2" borderId="16" xfId="0" applyFont="1" applyFill="1" applyBorder="1" applyAlignment="1" applyProtection="1"/>
    <xf numFmtId="0" fontId="11" fillId="2" borderId="16" xfId="0" applyFont="1" applyFill="1" applyBorder="1" applyAlignment="1" applyProtection="1"/>
    <xf numFmtId="167" fontId="12" fillId="2" borderId="16" xfId="0" applyNumberFormat="1" applyFont="1" applyFill="1" applyBorder="1" applyAlignment="1" applyProtection="1"/>
    <xf numFmtId="0" fontId="19" fillId="2" borderId="0" xfId="0" applyFont="1" applyFill="1" applyBorder="1" applyAlignment="1" applyProtection="1">
      <alignment horizontal="left" vertical="center"/>
    </xf>
    <xf numFmtId="0" fontId="20" fillId="2" borderId="0" xfId="0" applyFont="1" applyFill="1" applyBorder="1" applyAlignment="1" applyProtection="1">
      <alignment horizontal="left" vertical="center"/>
    </xf>
    <xf numFmtId="167" fontId="12" fillId="2" borderId="18" xfId="0" applyNumberFormat="1" applyFont="1" applyFill="1" applyBorder="1" applyAlignment="1" applyProtection="1"/>
    <xf numFmtId="0" fontId="10" fillId="2" borderId="19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protection locked="0"/>
    </xf>
    <xf numFmtId="0" fontId="11" fillId="2" borderId="0" xfId="0" applyFont="1" applyFill="1" applyBorder="1" applyProtection="1">
      <protection locked="0"/>
    </xf>
    <xf numFmtId="0" fontId="12" fillId="2" borderId="0" xfId="0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right" vertical="center"/>
    </xf>
    <xf numFmtId="0" fontId="20" fillId="2" borderId="18" xfId="0" applyFont="1" applyFill="1" applyBorder="1" applyAlignment="1" applyProtection="1">
      <alignment horizontal="left" vertical="center"/>
    </xf>
    <xf numFmtId="0" fontId="11" fillId="2" borderId="18" xfId="0" applyFont="1" applyFill="1" applyBorder="1" applyProtection="1"/>
    <xf numFmtId="164" fontId="21" fillId="2" borderId="17" xfId="0" applyNumberFormat="1" applyFont="1" applyFill="1" applyBorder="1" applyAlignment="1" applyProtection="1">
      <alignment horizontal="center" vertical="center"/>
    </xf>
    <xf numFmtId="164" fontId="21" fillId="2" borderId="15" xfId="0" applyNumberFormat="1" applyFont="1" applyFill="1" applyBorder="1" applyAlignment="1" applyProtection="1">
      <alignment horizontal="center" vertical="center"/>
    </xf>
    <xf numFmtId="168" fontId="12" fillId="4" borderId="17" xfId="1" applyNumberFormat="1" applyFont="1" applyFill="1" applyBorder="1" applyAlignment="1" applyProtection="1"/>
    <xf numFmtId="167" fontId="12" fillId="2" borderId="15" xfId="0" applyNumberFormat="1" applyFont="1" applyFill="1" applyBorder="1" applyAlignment="1" applyProtection="1">
      <alignment horizontal="right" vertical="center"/>
    </xf>
    <xf numFmtId="167" fontId="12" fillId="2" borderId="15" xfId="0" applyNumberFormat="1" applyFont="1" applyFill="1" applyBorder="1" applyAlignment="1" applyProtection="1">
      <alignment vertical="center"/>
    </xf>
    <xf numFmtId="167" fontId="12" fillId="2" borderId="15" xfId="4" applyNumberFormat="1" applyFont="1" applyFill="1" applyBorder="1" applyAlignment="1" applyProtection="1">
      <alignment vertical="center"/>
    </xf>
    <xf numFmtId="167" fontId="12" fillId="2" borderId="16" xfId="0" applyNumberFormat="1" applyFont="1" applyFill="1" applyBorder="1" applyAlignment="1" applyProtection="1">
      <alignment horizontal="right"/>
    </xf>
    <xf numFmtId="167" fontId="12" fillId="2" borderId="12" xfId="0" applyNumberFormat="1" applyFont="1" applyFill="1" applyBorder="1" applyAlignment="1" applyProtection="1">
      <alignment horizontal="right" vertical="center"/>
    </xf>
    <xf numFmtId="0" fontId="11" fillId="2" borderId="16" xfId="0" applyFont="1" applyFill="1" applyBorder="1" applyProtection="1"/>
    <xf numFmtId="165" fontId="12" fillId="2" borderId="0" xfId="0" applyNumberFormat="1" applyFont="1" applyFill="1" applyBorder="1" applyAlignment="1" applyProtection="1">
      <alignment vertical="center"/>
    </xf>
    <xf numFmtId="167" fontId="12" fillId="2" borderId="12" xfId="0" applyNumberFormat="1" applyFont="1" applyFill="1" applyBorder="1" applyAlignment="1" applyProtection="1">
      <alignment vertical="center"/>
    </xf>
    <xf numFmtId="0" fontId="11" fillId="0" borderId="0" xfId="0" applyFont="1" applyBorder="1" applyProtection="1"/>
    <xf numFmtId="16" fontId="22" fillId="2" borderId="3" xfId="0" applyNumberFormat="1" applyFont="1" applyFill="1" applyBorder="1" applyAlignment="1" applyProtection="1">
      <alignment horizontal="center" vertical="center"/>
    </xf>
    <xf numFmtId="16" fontId="22" fillId="2" borderId="4" xfId="0" applyNumberFormat="1" applyFont="1" applyFill="1" applyBorder="1" applyAlignment="1" applyProtection="1">
      <alignment horizontal="center" vertical="center"/>
    </xf>
    <xf numFmtId="172" fontId="15" fillId="2" borderId="2" xfId="0" applyNumberFormat="1" applyFont="1" applyFill="1" applyBorder="1" applyAlignment="1" applyProtection="1">
      <alignment horizontal="center" vertical="center"/>
    </xf>
    <xf numFmtId="171" fontId="15" fillId="2" borderId="2" xfId="0" applyNumberFormat="1" applyFont="1" applyFill="1" applyBorder="1" applyAlignment="1" applyProtection="1">
      <alignment vertical="center"/>
    </xf>
    <xf numFmtId="0" fontId="12" fillId="2" borderId="20" xfId="0" applyFont="1" applyFill="1" applyBorder="1" applyAlignment="1" applyProtection="1">
      <alignment horizontal="center"/>
    </xf>
    <xf numFmtId="167" fontId="12" fillId="2" borderId="21" xfId="4" applyNumberFormat="1" applyFont="1" applyFill="1" applyBorder="1" applyAlignment="1" applyProtection="1">
      <alignment vertical="center"/>
    </xf>
    <xf numFmtId="166" fontId="12" fillId="2" borderId="0" xfId="0" applyNumberFormat="1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center"/>
    </xf>
    <xf numFmtId="167" fontId="12" fillId="2" borderId="0" xfId="0" applyNumberFormat="1" applyFont="1" applyFill="1" applyBorder="1" applyAlignment="1" applyProtection="1">
      <alignment horizontal="right"/>
    </xf>
    <xf numFmtId="167" fontId="12" fillId="2" borderId="12" xfId="0" applyNumberFormat="1" applyFont="1" applyFill="1" applyBorder="1" applyAlignment="1" applyProtection="1">
      <alignment horizontal="right"/>
    </xf>
    <xf numFmtId="167" fontId="12" fillId="2" borderId="12" xfId="4" applyNumberFormat="1" applyFont="1" applyFill="1" applyBorder="1" applyAlignment="1" applyProtection="1">
      <alignment vertical="center"/>
    </xf>
    <xf numFmtId="167" fontId="12" fillId="2" borderId="0" xfId="0" applyNumberFormat="1" applyFont="1" applyFill="1" applyBorder="1" applyAlignment="1" applyProtection="1">
      <alignment horizontal="right" vertical="center"/>
    </xf>
    <xf numFmtId="167" fontId="12" fillId="2" borderId="17" xfId="4" applyNumberFormat="1" applyFont="1" applyFill="1" applyBorder="1" applyAlignment="1" applyProtection="1">
      <alignment vertical="center"/>
    </xf>
    <xf numFmtId="173" fontId="12" fillId="3" borderId="18" xfId="0" applyNumberFormat="1" applyFont="1" applyFill="1" applyBorder="1" applyAlignment="1" applyProtection="1">
      <protection locked="0"/>
    </xf>
    <xf numFmtId="0" fontId="12" fillId="2" borderId="18" xfId="0" applyNumberFormat="1" applyFont="1" applyFill="1" applyBorder="1" applyAlignment="1" applyProtection="1"/>
    <xf numFmtId="0" fontId="0" fillId="0" borderId="5" xfId="0" applyBorder="1" applyProtection="1"/>
    <xf numFmtId="0" fontId="23" fillId="2" borderId="6" xfId="0" applyFont="1" applyFill="1" applyBorder="1" applyAlignment="1" applyProtection="1">
      <alignment horizontal="left" vertical="center"/>
    </xf>
    <xf numFmtId="0" fontId="24" fillId="2" borderId="0" xfId="0" applyFont="1" applyFill="1" applyBorder="1" applyAlignment="1" applyProtection="1">
      <alignment horizontal="left" vertical="center"/>
    </xf>
    <xf numFmtId="0" fontId="25" fillId="2" borderId="0" xfId="0" applyFont="1" applyFill="1" applyBorder="1" applyAlignment="1" applyProtection="1">
      <alignment horizontal="right" vertical="center"/>
    </xf>
    <xf numFmtId="165" fontId="25" fillId="2" borderId="0" xfId="0" applyNumberFormat="1" applyFont="1" applyFill="1" applyBorder="1" applyAlignment="1" applyProtection="1">
      <alignment vertical="center"/>
    </xf>
    <xf numFmtId="0" fontId="26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Protection="1"/>
    <xf numFmtId="0" fontId="0" fillId="0" borderId="0" xfId="0" applyBorder="1" applyProtection="1"/>
    <xf numFmtId="0" fontId="12" fillId="2" borderId="22" xfId="0" applyFont="1" applyFill="1" applyBorder="1" applyAlignment="1" applyProtection="1">
      <alignment horizontal="center"/>
    </xf>
    <xf numFmtId="0" fontId="27" fillId="2" borderId="23" xfId="0" applyFont="1" applyFill="1" applyBorder="1" applyAlignment="1" applyProtection="1">
      <alignment vertical="center"/>
    </xf>
    <xf numFmtId="0" fontId="0" fillId="0" borderId="0" xfId="0" applyFill="1" applyBorder="1" applyProtection="1"/>
    <xf numFmtId="0" fontId="18" fillId="2" borderId="23" xfId="0" applyFont="1" applyFill="1" applyBorder="1" applyAlignment="1" applyProtection="1">
      <alignment horizontal="center"/>
    </xf>
    <xf numFmtId="0" fontId="16" fillId="2" borderId="23" xfId="0" applyFont="1" applyFill="1" applyBorder="1" applyAlignment="1" applyProtection="1">
      <alignment horizontal="center" vertical="center"/>
    </xf>
    <xf numFmtId="0" fontId="19" fillId="2" borderId="23" xfId="0" applyFont="1" applyFill="1" applyBorder="1" applyAlignment="1" applyProtection="1">
      <alignment horizontal="center"/>
    </xf>
    <xf numFmtId="0" fontId="16" fillId="2" borderId="23" xfId="0" applyFont="1" applyFill="1" applyBorder="1" applyAlignment="1" applyProtection="1">
      <alignment vertical="center"/>
    </xf>
    <xf numFmtId="0" fontId="12" fillId="2" borderId="23" xfId="0" applyFont="1" applyFill="1" applyBorder="1" applyAlignment="1" applyProtection="1"/>
    <xf numFmtId="0" fontId="12" fillId="2" borderId="23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/>
    <xf numFmtId="0" fontId="11" fillId="2" borderId="6" xfId="0" applyFont="1" applyFill="1" applyBorder="1" applyAlignment="1" applyProtection="1"/>
    <xf numFmtId="0" fontId="16" fillId="2" borderId="24" xfId="0" applyFont="1" applyFill="1" applyBorder="1" applyAlignment="1" applyProtection="1">
      <alignment horizontal="center" vertical="center"/>
    </xf>
    <xf numFmtId="0" fontId="11" fillId="2" borderId="6" xfId="0" applyFont="1" applyFill="1" applyBorder="1" applyProtection="1"/>
    <xf numFmtId="0" fontId="0" fillId="0" borderId="6" xfId="0" applyBorder="1" applyAlignment="1" applyProtection="1"/>
    <xf numFmtId="0" fontId="0" fillId="0" borderId="0" xfId="0" applyBorder="1" applyAlignment="1" applyProtection="1"/>
    <xf numFmtId="0" fontId="0" fillId="0" borderId="6" xfId="0" applyBorder="1" applyProtection="1"/>
    <xf numFmtId="0" fontId="28" fillId="0" borderId="7" xfId="0" applyFont="1" applyBorder="1" applyAlignment="1" applyProtection="1">
      <alignment horizontal="left" vertical="center"/>
    </xf>
    <xf numFmtId="0" fontId="29" fillId="0" borderId="5" xfId="0" applyFont="1" applyBorder="1" applyAlignment="1" applyProtection="1">
      <alignment horizontal="left" vertical="center"/>
    </xf>
    <xf numFmtId="0" fontId="13" fillId="0" borderId="5" xfId="0" applyFont="1" applyBorder="1" applyAlignment="1" applyProtection="1">
      <alignment horizontal="left" vertical="center"/>
    </xf>
    <xf numFmtId="0" fontId="11" fillId="0" borderId="5" xfId="0" applyFont="1" applyBorder="1" applyProtection="1"/>
    <xf numFmtId="0" fontId="11" fillId="2" borderId="6" xfId="0" applyFont="1" applyFill="1" applyBorder="1" applyAlignment="1" applyProtection="1">
      <alignment horizontal="center"/>
    </xf>
    <xf numFmtId="0" fontId="11" fillId="0" borderId="6" xfId="0" applyFont="1" applyBorder="1" applyProtection="1"/>
    <xf numFmtId="0" fontId="11" fillId="2" borderId="7" xfId="0" applyFont="1" applyFill="1" applyBorder="1" applyAlignment="1" applyProtection="1"/>
    <xf numFmtId="0" fontId="11" fillId="2" borderId="5" xfId="0" applyFont="1" applyFill="1" applyBorder="1" applyAlignment="1" applyProtection="1"/>
    <xf numFmtId="17" fontId="11" fillId="2" borderId="5" xfId="0" applyNumberFormat="1" applyFont="1" applyFill="1" applyBorder="1" applyAlignment="1" applyProtection="1"/>
    <xf numFmtId="0" fontId="11" fillId="2" borderId="5" xfId="0" applyFont="1" applyFill="1" applyBorder="1" applyProtection="1"/>
    <xf numFmtId="0" fontId="12" fillId="2" borderId="6" xfId="0" applyFont="1" applyFill="1" applyBorder="1" applyAlignment="1" applyProtection="1">
      <alignment horizontal="left" vertical="center"/>
      <protection locked="0"/>
    </xf>
    <xf numFmtId="0" fontId="17" fillId="2" borderId="22" xfId="0" applyFont="1" applyFill="1" applyBorder="1" applyAlignment="1" applyProtection="1"/>
    <xf numFmtId="0" fontId="11" fillId="0" borderId="5" xfId="0" applyFont="1" applyBorder="1" applyProtection="1">
      <protection locked="0"/>
    </xf>
    <xf numFmtId="0" fontId="11" fillId="0" borderId="0" xfId="0" applyFont="1" applyBorder="1" applyProtection="1">
      <protection locked="0"/>
    </xf>
    <xf numFmtId="0" fontId="12" fillId="0" borderId="6" xfId="0" applyFont="1" applyBorder="1" applyAlignment="1" applyProtection="1">
      <alignment vertical="center"/>
    </xf>
    <xf numFmtId="49" fontId="12" fillId="0" borderId="0" xfId="0" applyNumberFormat="1" applyFont="1" applyBorder="1" applyAlignment="1" applyProtection="1">
      <alignment vertical="center"/>
    </xf>
    <xf numFmtId="0" fontId="18" fillId="0" borderId="6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1" fillId="0" borderId="0" xfId="0" applyFont="1" applyFill="1" applyBorder="1" applyProtection="1">
      <protection locked="0"/>
    </xf>
    <xf numFmtId="0" fontId="10" fillId="0" borderId="23" xfId="0" applyFont="1" applyFill="1" applyBorder="1" applyAlignment="1" applyProtection="1">
      <alignment vertical="center"/>
    </xf>
    <xf numFmtId="0" fontId="12" fillId="0" borderId="25" xfId="0" applyFont="1" applyBorder="1" applyAlignment="1" applyProtection="1">
      <alignment horizontal="left"/>
    </xf>
    <xf numFmtId="0" fontId="12" fillId="0" borderId="26" xfId="0" applyFont="1" applyBorder="1" applyAlignment="1" applyProtection="1">
      <alignment horizontal="left"/>
    </xf>
    <xf numFmtId="0" fontId="10" fillId="2" borderId="23" xfId="0" applyFont="1" applyFill="1" applyBorder="1" applyAlignment="1" applyProtection="1">
      <alignment vertical="center"/>
    </xf>
    <xf numFmtId="0" fontId="12" fillId="2" borderId="24" xfId="0" applyFont="1" applyFill="1" applyBorder="1" applyAlignment="1" applyProtection="1"/>
    <xf numFmtId="0" fontId="12" fillId="2" borderId="25" xfId="0" applyFont="1" applyFill="1" applyBorder="1" applyAlignment="1" applyProtection="1">
      <alignment horizontal="left"/>
    </xf>
    <xf numFmtId="0" fontId="12" fillId="2" borderId="26" xfId="0" applyFont="1" applyFill="1" applyBorder="1" applyAlignment="1" applyProtection="1">
      <alignment horizontal="left"/>
    </xf>
    <xf numFmtId="0" fontId="12" fillId="2" borderId="23" xfId="0" applyFont="1" applyFill="1" applyBorder="1" applyAlignment="1" applyProtection="1">
      <alignment horizontal="left"/>
    </xf>
    <xf numFmtId="0" fontId="10" fillId="2" borderId="23" xfId="0" applyFont="1" applyFill="1" applyBorder="1" applyAlignment="1" applyProtection="1">
      <alignment horizontal="left" vertical="center"/>
    </xf>
    <xf numFmtId="0" fontId="12" fillId="2" borderId="27" xfId="0" applyFont="1" applyFill="1" applyBorder="1" applyAlignment="1" applyProtection="1">
      <alignment horizontal="left"/>
    </xf>
    <xf numFmtId="0" fontId="17" fillId="0" borderId="0" xfId="0" applyFont="1" applyBorder="1" applyProtection="1">
      <protection locked="0"/>
    </xf>
    <xf numFmtId="0" fontId="11" fillId="0" borderId="6" xfId="0" applyFont="1" applyBorder="1" applyProtection="1">
      <protection locked="0"/>
    </xf>
    <xf numFmtId="0" fontId="23" fillId="0" borderId="6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30" fillId="0" borderId="23" xfId="0" applyFont="1" applyFill="1" applyBorder="1" applyAlignment="1" applyProtection="1">
      <alignment horizontal="left" vertical="center" wrapText="1"/>
    </xf>
    <xf numFmtId="0" fontId="12" fillId="0" borderId="23" xfId="0" applyFont="1" applyBorder="1" applyAlignment="1" applyProtection="1">
      <alignment horizontal="left"/>
    </xf>
    <xf numFmtId="0" fontId="11" fillId="0" borderId="26" xfId="0" applyFont="1" applyBorder="1" applyAlignment="1" applyProtection="1">
      <alignment horizontal="center"/>
    </xf>
    <xf numFmtId="0" fontId="12" fillId="0" borderId="26" xfId="0" applyFont="1" applyBorder="1" applyAlignment="1" applyProtection="1">
      <alignment horizontal="center"/>
    </xf>
    <xf numFmtId="0" fontId="10" fillId="0" borderId="26" xfId="0" applyFont="1" applyFill="1" applyBorder="1" applyAlignment="1" applyProtection="1">
      <alignment horizontal="left" vertical="center"/>
    </xf>
    <xf numFmtId="4" fontId="11" fillId="0" borderId="0" xfId="0" applyNumberFormat="1" applyFont="1" applyBorder="1" applyProtection="1"/>
    <xf numFmtId="0" fontId="11" fillId="0" borderId="8" xfId="0" applyFont="1" applyBorder="1" applyProtection="1"/>
    <xf numFmtId="0" fontId="11" fillId="0" borderId="9" xfId="0" applyFont="1" applyBorder="1" applyProtection="1"/>
    <xf numFmtId="0" fontId="10" fillId="0" borderId="28" xfId="0" applyFont="1" applyFill="1" applyBorder="1" applyAlignment="1" applyProtection="1">
      <alignment horizontal="left" vertical="center"/>
    </xf>
    <xf numFmtId="4" fontId="10" fillId="2" borderId="29" xfId="0" applyNumberFormat="1" applyFont="1" applyFill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vertical="center"/>
    </xf>
    <xf numFmtId="0" fontId="17" fillId="0" borderId="9" xfId="0" applyFont="1" applyBorder="1" applyProtection="1"/>
    <xf numFmtId="49" fontId="17" fillId="0" borderId="9" xfId="0" applyNumberFormat="1" applyFont="1" applyBorder="1" applyAlignment="1" applyProtection="1">
      <alignment vertical="center"/>
    </xf>
    <xf numFmtId="0" fontId="17" fillId="0" borderId="9" xfId="0" applyFont="1" applyBorder="1" applyAlignment="1" applyProtection="1">
      <alignment vertical="center"/>
    </xf>
    <xf numFmtId="0" fontId="12" fillId="0" borderId="9" xfId="0" applyFont="1" applyFill="1" applyBorder="1" applyAlignment="1" applyProtection="1">
      <alignment vertical="center"/>
    </xf>
    <xf numFmtId="0" fontId="12" fillId="0" borderId="9" xfId="0" applyFont="1" applyBorder="1" applyProtection="1"/>
    <xf numFmtId="4" fontId="10" fillId="2" borderId="21" xfId="0" applyNumberFormat="1" applyFont="1" applyFill="1" applyBorder="1" applyAlignment="1" applyProtection="1">
      <alignment horizontal="center" vertical="center"/>
    </xf>
    <xf numFmtId="0" fontId="12" fillId="2" borderId="20" xfId="0" applyFont="1" applyFill="1" applyBorder="1" applyProtection="1"/>
    <xf numFmtId="4" fontId="10" fillId="3" borderId="21" xfId="0" applyNumberFormat="1" applyFont="1" applyFill="1" applyBorder="1" applyAlignment="1" applyProtection="1">
      <alignment horizontal="center" vertical="center"/>
      <protection locked="0"/>
    </xf>
    <xf numFmtId="0" fontId="12" fillId="2" borderId="30" xfId="0" applyFont="1" applyFill="1" applyBorder="1" applyProtection="1"/>
    <xf numFmtId="0" fontId="12" fillId="2" borderId="9" xfId="0" applyFont="1" applyFill="1" applyBorder="1" applyAlignment="1" applyProtection="1">
      <alignment vertical="center"/>
    </xf>
    <xf numFmtId="0" fontId="12" fillId="2" borderId="9" xfId="0" applyFont="1" applyFill="1" applyBorder="1" applyProtection="1"/>
    <xf numFmtId="0" fontId="10" fillId="2" borderId="31" xfId="0" applyFont="1" applyFill="1" applyBorder="1" applyAlignment="1" applyProtection="1">
      <alignment horizontal="left" vertical="center"/>
    </xf>
    <xf numFmtId="0" fontId="31" fillId="2" borderId="32" xfId="0" applyFont="1" applyFill="1" applyBorder="1" applyAlignment="1" applyProtection="1">
      <alignment horizontal="right" vertical="center"/>
    </xf>
    <xf numFmtId="4" fontId="10" fillId="2" borderId="33" xfId="0" applyNumberFormat="1" applyFont="1" applyFill="1" applyBorder="1" applyAlignment="1" applyProtection="1">
      <alignment horizontal="center" vertical="center"/>
    </xf>
    <xf numFmtId="0" fontId="11" fillId="0" borderId="6" xfId="0" applyFont="1" applyFill="1" applyBorder="1" applyProtection="1">
      <protection locked="0"/>
    </xf>
    <xf numFmtId="0" fontId="11" fillId="2" borderId="8" xfId="0" applyFont="1" applyFill="1" applyBorder="1" applyProtection="1"/>
    <xf numFmtId="0" fontId="11" fillId="2" borderId="9" xfId="0" applyFont="1" applyFill="1" applyBorder="1" applyProtection="1"/>
    <xf numFmtId="0" fontId="11" fillId="2" borderId="34" xfId="0" applyFont="1" applyFill="1" applyBorder="1" applyProtection="1"/>
    <xf numFmtId="167" fontId="12" fillId="2" borderId="20" xfId="4" applyNumberFormat="1" applyFont="1" applyFill="1" applyBorder="1" applyAlignment="1" applyProtection="1">
      <alignment vertical="center"/>
    </xf>
    <xf numFmtId="0" fontId="16" fillId="2" borderId="31" xfId="0" applyFont="1" applyFill="1" applyBorder="1" applyAlignment="1" applyProtection="1">
      <alignment horizontal="center" vertical="center"/>
    </xf>
    <xf numFmtId="0" fontId="10" fillId="2" borderId="32" xfId="0" applyFont="1" applyFill="1" applyBorder="1" applyAlignment="1" applyProtection="1">
      <alignment vertical="center"/>
    </xf>
    <xf numFmtId="167" fontId="12" fillId="2" borderId="35" xfId="4" applyNumberFormat="1" applyFont="1" applyFill="1" applyBorder="1" applyAlignment="1" applyProtection="1">
      <alignment vertical="center"/>
    </xf>
    <xf numFmtId="0" fontId="11" fillId="2" borderId="8" xfId="0" applyFont="1" applyFill="1" applyBorder="1" applyProtection="1">
      <protection locked="0"/>
    </xf>
    <xf numFmtId="0" fontId="11" fillId="2" borderId="5" xfId="0" applyFont="1" applyFill="1" applyBorder="1" applyAlignment="1" applyProtection="1">
      <protection locked="0"/>
    </xf>
    <xf numFmtId="0" fontId="11" fillId="2" borderId="5" xfId="0" applyFont="1" applyFill="1" applyBorder="1" applyProtection="1">
      <protection locked="0"/>
    </xf>
    <xf numFmtId="0" fontId="15" fillId="0" borderId="2" xfId="0" applyFont="1" applyBorder="1" applyAlignment="1" applyProtection="1">
      <alignment vertical="center"/>
    </xf>
    <xf numFmtId="0" fontId="13" fillId="2" borderId="5" xfId="0" applyFont="1" applyFill="1" applyBorder="1" applyAlignment="1" applyProtection="1">
      <alignment horizontal="left" vertical="center"/>
    </xf>
    <xf numFmtId="0" fontId="15" fillId="2" borderId="2" xfId="0" applyFont="1" applyFill="1" applyBorder="1" applyAlignment="1" applyProtection="1">
      <alignment vertical="center"/>
    </xf>
    <xf numFmtId="0" fontId="11" fillId="2" borderId="5" xfId="0" applyFont="1" applyFill="1" applyBorder="1" applyAlignment="1" applyProtection="1">
      <alignment horizontal="center"/>
    </xf>
    <xf numFmtId="0" fontId="12" fillId="3" borderId="4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Alignment="1" applyProtection="1">
      <alignment horizontal="left" vertical="center"/>
    </xf>
    <xf numFmtId="3" fontId="12" fillId="2" borderId="21" xfId="4" applyNumberFormat="1" applyFont="1" applyFill="1" applyBorder="1" applyAlignment="1" applyProtection="1">
      <alignment vertical="center"/>
    </xf>
    <xf numFmtId="3" fontId="12" fillId="2" borderId="15" xfId="0" applyNumberFormat="1" applyFont="1" applyFill="1" applyBorder="1" applyAlignment="1" applyProtection="1">
      <alignment horizontal="center" vertical="center"/>
    </xf>
    <xf numFmtId="3" fontId="12" fillId="2" borderId="36" xfId="0" applyNumberFormat="1" applyFont="1" applyFill="1" applyBorder="1" applyAlignment="1" applyProtection="1">
      <alignment horizontal="center" vertical="center"/>
    </xf>
    <xf numFmtId="3" fontId="12" fillId="2" borderId="35" xfId="4" applyNumberFormat="1" applyFont="1" applyFill="1" applyBorder="1" applyAlignment="1" applyProtection="1">
      <alignment vertical="center"/>
    </xf>
    <xf numFmtId="3" fontId="15" fillId="2" borderId="4" xfId="0" applyNumberFormat="1" applyFont="1" applyFill="1" applyBorder="1" applyAlignment="1" applyProtection="1">
      <alignment horizontal="center" vertical="center"/>
    </xf>
    <xf numFmtId="3" fontId="12" fillId="3" borderId="15" xfId="0" applyNumberFormat="1" applyFont="1" applyFill="1" applyBorder="1" applyAlignment="1" applyProtection="1">
      <alignment horizontal="center" vertical="center"/>
      <protection locked="0"/>
    </xf>
    <xf numFmtId="3" fontId="12" fillId="2" borderId="21" xfId="4" applyNumberFormat="1" applyFont="1" applyFill="1" applyBorder="1" applyAlignment="1" applyProtection="1">
      <alignment horizontal="center" vertical="center"/>
    </xf>
    <xf numFmtId="3" fontId="12" fillId="3" borderId="15" xfId="0" applyNumberFormat="1" applyFont="1" applyFill="1" applyBorder="1" applyAlignment="1" applyProtection="1">
      <alignment horizontal="center"/>
      <protection locked="0"/>
    </xf>
    <xf numFmtId="3" fontId="12" fillId="5" borderId="15" xfId="0" applyNumberFormat="1" applyFont="1" applyFill="1" applyBorder="1" applyAlignment="1" applyProtection="1">
      <alignment horizontal="center"/>
      <protection locked="0"/>
    </xf>
    <xf numFmtId="3" fontId="12" fillId="2" borderId="37" xfId="0" applyNumberFormat="1" applyFont="1" applyFill="1" applyBorder="1" applyAlignment="1" applyProtection="1">
      <alignment horizontal="center" vertical="center"/>
    </xf>
    <xf numFmtId="3" fontId="12" fillId="2" borderId="35" xfId="4" applyNumberFormat="1" applyFont="1" applyFill="1" applyBorder="1" applyAlignment="1" applyProtection="1">
      <alignment horizontal="center" vertical="center"/>
    </xf>
    <xf numFmtId="3" fontId="15" fillId="3" borderId="4" xfId="0" applyNumberFormat="1" applyFont="1" applyFill="1" applyBorder="1" applyAlignment="1" applyProtection="1">
      <alignment horizontal="center"/>
      <protection locked="0"/>
    </xf>
    <xf numFmtId="3" fontId="12" fillId="2" borderId="15" xfId="4" applyNumberFormat="1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/>
    <xf numFmtId="0" fontId="23" fillId="2" borderId="0" xfId="0" applyFont="1" applyFill="1" applyBorder="1" applyAlignment="1" applyProtection="1">
      <alignment horizontal="left" vertical="center"/>
    </xf>
    <xf numFmtId="0" fontId="32" fillId="2" borderId="18" xfId="0" applyFont="1" applyFill="1" applyBorder="1" applyAlignment="1" applyProtection="1">
      <alignment horizontal="left" vertical="center"/>
    </xf>
    <xf numFmtId="0" fontId="33" fillId="2" borderId="18" xfId="0" applyFont="1" applyFill="1" applyBorder="1" applyAlignment="1" applyProtection="1"/>
    <xf numFmtId="0" fontId="26" fillId="2" borderId="18" xfId="0" applyFont="1" applyFill="1" applyBorder="1" applyAlignment="1" applyProtection="1">
      <alignment horizontal="left" vertical="center"/>
    </xf>
    <xf numFmtId="0" fontId="0" fillId="2" borderId="18" xfId="0" applyFill="1" applyBorder="1" applyProtection="1"/>
    <xf numFmtId="0" fontId="19" fillId="2" borderId="12" xfId="0" applyFont="1" applyFill="1" applyBorder="1" applyAlignment="1" applyProtection="1">
      <alignment horizontal="center"/>
    </xf>
    <xf numFmtId="0" fontId="16" fillId="2" borderId="12" xfId="0" applyFont="1" applyFill="1" applyBorder="1" applyAlignment="1" applyProtection="1">
      <alignment horizontal="center" vertical="center"/>
    </xf>
    <xf numFmtId="0" fontId="28" fillId="2" borderId="1" xfId="0" applyFont="1" applyFill="1" applyBorder="1" applyAlignment="1" applyProtection="1">
      <alignment horizontal="left" vertical="center"/>
    </xf>
    <xf numFmtId="0" fontId="29" fillId="2" borderId="2" xfId="0" applyFont="1" applyFill="1" applyBorder="1" applyAlignment="1" applyProtection="1">
      <alignment horizontal="left" vertical="center"/>
    </xf>
    <xf numFmtId="3" fontId="15" fillId="3" borderId="4" xfId="0" applyNumberFormat="1" applyFont="1" applyFill="1" applyBorder="1" applyAlignment="1" applyProtection="1">
      <alignment horizontal="center" vertical="center"/>
      <protection locked="0"/>
    </xf>
    <xf numFmtId="0" fontId="15" fillId="0" borderId="1" xfId="3" applyFont="1" applyBorder="1" applyAlignment="1" applyProtection="1">
      <alignment horizontal="left"/>
    </xf>
    <xf numFmtId="0" fontId="15" fillId="0" borderId="4" xfId="3" applyFont="1" applyBorder="1" applyAlignment="1" applyProtection="1">
      <alignment horizontal="left"/>
    </xf>
    <xf numFmtId="0" fontId="12" fillId="0" borderId="26" xfId="0" applyFont="1" applyBorder="1" applyAlignment="1" applyProtection="1">
      <alignment horizontal="left" vertical="center" wrapText="1"/>
    </xf>
    <xf numFmtId="0" fontId="2" fillId="6" borderId="1" xfId="3" applyFont="1" applyFill="1" applyBorder="1" applyAlignment="1" applyProtection="1">
      <alignment horizontal="right" vertical="center"/>
    </xf>
    <xf numFmtId="0" fontId="3" fillId="6" borderId="1" xfId="3" applyFont="1" applyFill="1" applyBorder="1" applyAlignment="1" applyProtection="1">
      <alignment horizontal="right" vertical="center"/>
    </xf>
    <xf numFmtId="0" fontId="5" fillId="0" borderId="0" xfId="2" applyFont="1" applyBorder="1" applyAlignment="1" applyProtection="1">
      <alignment horizontal="left" vertical="center"/>
      <protection locked="0"/>
    </xf>
    <xf numFmtId="174" fontId="15" fillId="2" borderId="3" xfId="0" applyNumberFormat="1" applyFont="1" applyFill="1" applyBorder="1" applyAlignment="1" applyProtection="1">
      <alignment horizontal="center"/>
    </xf>
    <xf numFmtId="174" fontId="12" fillId="2" borderId="17" xfId="0" applyNumberFormat="1" applyFont="1" applyFill="1" applyBorder="1" applyAlignment="1" applyProtection="1">
      <alignment horizontal="center"/>
    </xf>
    <xf numFmtId="174" fontId="12" fillId="2" borderId="15" xfId="0" applyNumberFormat="1" applyFont="1" applyFill="1" applyBorder="1" applyAlignment="1" applyProtection="1">
      <alignment horizontal="center"/>
    </xf>
    <xf numFmtId="0" fontId="36" fillId="0" borderId="13" xfId="0" applyFont="1" applyFill="1" applyBorder="1" applyAlignment="1" applyProtection="1">
      <alignment horizontal="center" vertical="center" wrapText="1"/>
    </xf>
    <xf numFmtId="0" fontId="36" fillId="0" borderId="4" xfId="0" applyFont="1" applyFill="1" applyBorder="1" applyAlignment="1" applyProtection="1">
      <alignment horizontal="center" vertical="center"/>
    </xf>
    <xf numFmtId="0" fontId="38" fillId="2" borderId="23" xfId="0" applyFont="1" applyFill="1" applyBorder="1" applyAlignment="1" applyProtection="1">
      <alignment vertical="center"/>
    </xf>
    <xf numFmtId="0" fontId="36" fillId="2" borderId="3" xfId="0" applyFont="1" applyFill="1" applyBorder="1" applyProtection="1"/>
    <xf numFmtId="0" fontId="12" fillId="0" borderId="0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vertical="center"/>
    </xf>
    <xf numFmtId="0" fontId="12" fillId="3" borderId="4" xfId="0" applyFont="1" applyFill="1" applyBorder="1" applyProtection="1">
      <protection locked="0"/>
    </xf>
    <xf numFmtId="0" fontId="10" fillId="2" borderId="3" xfId="0" applyFont="1" applyFill="1" applyBorder="1" applyAlignment="1" applyProtection="1">
      <alignment vertical="center"/>
    </xf>
    <xf numFmtId="0" fontId="32" fillId="2" borderId="0" xfId="0" applyFont="1" applyFill="1" applyBorder="1" applyAlignment="1" applyProtection="1">
      <alignment horizontal="left" vertical="center"/>
    </xf>
    <xf numFmtId="0" fontId="23" fillId="0" borderId="7" xfId="0" applyFont="1" applyBorder="1" applyAlignment="1" applyProtection="1">
      <alignment vertical="center"/>
    </xf>
    <xf numFmtId="0" fontId="23" fillId="0" borderId="5" xfId="0" applyFont="1" applyBorder="1" applyAlignment="1" applyProtection="1">
      <alignment vertical="center"/>
    </xf>
    <xf numFmtId="0" fontId="18" fillId="0" borderId="6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0" fillId="0" borderId="26" xfId="0" applyFont="1" applyFill="1" applyBorder="1" applyAlignment="1" applyProtection="1">
      <alignment horizontal="left" vertical="center" wrapText="1"/>
    </xf>
    <xf numFmtId="0" fontId="10" fillId="0" borderId="13" xfId="0" applyFont="1" applyFill="1" applyBorder="1" applyAlignment="1" applyProtection="1">
      <alignment horizontal="left" vertical="center" wrapText="1"/>
    </xf>
    <xf numFmtId="0" fontId="34" fillId="0" borderId="6" xfId="0" applyFont="1" applyBorder="1" applyAlignment="1" applyProtection="1">
      <alignment vertical="center" wrapText="1"/>
      <protection locked="0"/>
    </xf>
    <xf numFmtId="0" fontId="34" fillId="0" borderId="0" xfId="0" applyFont="1" applyBorder="1" applyAlignment="1" applyProtection="1">
      <alignment vertical="center" wrapText="1"/>
      <protection locked="0"/>
    </xf>
    <xf numFmtId="0" fontId="23" fillId="0" borderId="7" xfId="0" applyFont="1" applyBorder="1" applyAlignment="1" applyProtection="1">
      <alignment horizontal="left" vertical="center"/>
    </xf>
    <xf numFmtId="0" fontId="23" fillId="0" borderId="5" xfId="0" applyFont="1" applyBorder="1" applyAlignment="1" applyProtection="1">
      <alignment horizontal="left" vertical="center"/>
    </xf>
    <xf numFmtId="0" fontId="11" fillId="0" borderId="6" xfId="0" applyFont="1" applyBorder="1" applyProtection="1"/>
    <xf numFmtId="0" fontId="11" fillId="0" borderId="0" xfId="0" applyFont="1" applyBorder="1" applyProtection="1"/>
    <xf numFmtId="0" fontId="37" fillId="0" borderId="26" xfId="0" applyFont="1" applyFill="1" applyBorder="1" applyAlignment="1" applyProtection="1">
      <alignment horizontal="center" vertical="center"/>
    </xf>
    <xf numFmtId="0" fontId="37" fillId="0" borderId="15" xfId="0" applyFont="1" applyFill="1" applyBorder="1" applyAlignment="1" applyProtection="1">
      <alignment horizontal="center" vertical="center"/>
    </xf>
    <xf numFmtId="0" fontId="37" fillId="0" borderId="21" xfId="0" applyFont="1" applyFill="1" applyBorder="1" applyAlignment="1" applyProtection="1">
      <alignment horizontal="center" vertical="center"/>
    </xf>
    <xf numFmtId="0" fontId="16" fillId="2" borderId="26" xfId="0" applyFont="1" applyFill="1" applyBorder="1" applyAlignment="1" applyProtection="1">
      <alignment horizontal="center" vertical="center"/>
    </xf>
    <xf numFmtId="0" fontId="16" fillId="2" borderId="15" xfId="0" applyFont="1" applyFill="1" applyBorder="1" applyAlignment="1" applyProtection="1">
      <alignment horizontal="center" vertical="center"/>
    </xf>
    <xf numFmtId="0" fontId="16" fillId="2" borderId="21" xfId="0" applyFont="1" applyFill="1" applyBorder="1" applyAlignment="1" applyProtection="1">
      <alignment horizontal="center" vertical="center"/>
    </xf>
    <xf numFmtId="0" fontId="11" fillId="0" borderId="6" xfId="0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164" fontId="21" fillId="2" borderId="21" xfId="0" applyNumberFormat="1" applyFont="1" applyFill="1" applyBorder="1" applyAlignment="1" applyProtection="1">
      <alignment horizontal="center" vertical="center"/>
    </xf>
    <xf numFmtId="0" fontId="37" fillId="2" borderId="7" xfId="0" applyFont="1" applyFill="1" applyBorder="1" applyAlignment="1" applyProtection="1">
      <alignment horizontal="center" vertical="center"/>
    </xf>
    <xf numFmtId="0" fontId="37" fillId="2" borderId="8" xfId="0" applyFont="1" applyFill="1" applyBorder="1" applyAlignment="1" applyProtection="1">
      <alignment horizontal="center" vertical="center"/>
    </xf>
    <xf numFmtId="0" fontId="37" fillId="2" borderId="10" xfId="0" applyFont="1" applyFill="1" applyBorder="1" applyAlignment="1" applyProtection="1">
      <alignment horizontal="center" vertical="center"/>
    </xf>
    <xf numFmtId="0" fontId="37" fillId="2" borderId="11" xfId="0" applyFont="1" applyFill="1" applyBorder="1" applyAlignment="1" applyProtection="1">
      <alignment horizontal="center" vertical="center"/>
    </xf>
    <xf numFmtId="0" fontId="35" fillId="2" borderId="7" xfId="0" applyFont="1" applyFill="1" applyBorder="1" applyAlignment="1" applyProtection="1">
      <alignment horizontal="center" vertical="center"/>
    </xf>
    <xf numFmtId="0" fontId="35" fillId="2" borderId="8" xfId="0" applyFont="1" applyFill="1" applyBorder="1" applyAlignment="1" applyProtection="1">
      <alignment horizontal="center" vertical="center"/>
    </xf>
    <xf numFmtId="0" fontId="35" fillId="2" borderId="10" xfId="0" applyFont="1" applyFill="1" applyBorder="1" applyAlignment="1" applyProtection="1">
      <alignment horizontal="center" vertical="center"/>
    </xf>
    <xf numFmtId="0" fontId="35" fillId="2" borderId="11" xfId="0" applyFont="1" applyFill="1" applyBorder="1" applyAlignment="1" applyProtection="1">
      <alignment horizontal="center" vertical="center"/>
    </xf>
    <xf numFmtId="164" fontId="9" fillId="2" borderId="21" xfId="0" applyNumberFormat="1" applyFont="1" applyFill="1" applyBorder="1" applyAlignment="1" applyProtection="1">
      <alignment horizontal="center" vertical="center"/>
    </xf>
    <xf numFmtId="0" fontId="37" fillId="2" borderId="26" xfId="0" applyFont="1" applyFill="1" applyBorder="1" applyAlignment="1" applyProtection="1">
      <alignment horizontal="center" vertical="center"/>
    </xf>
    <xf numFmtId="0" fontId="37" fillId="2" borderId="15" xfId="0" applyFont="1" applyFill="1" applyBorder="1" applyAlignment="1" applyProtection="1">
      <alignment horizontal="center" vertical="center"/>
    </xf>
    <xf numFmtId="164" fontId="21" fillId="2" borderId="15" xfId="0" applyNumberFormat="1" applyFont="1" applyFill="1" applyBorder="1" applyAlignment="1" applyProtection="1">
      <alignment horizontal="center" vertical="center"/>
    </xf>
  </cellXfs>
  <cellStyles count="5">
    <cellStyle name="Komma" xfId="1" builtinId="3" customBuiltin="1"/>
    <cellStyle name="Standard" xfId="0" builtinId="0" customBuiltin="1"/>
    <cellStyle name="Standard 2" xfId="2" xr:uid="{00000000-0005-0000-0000-000002000000}"/>
    <cellStyle name="Standard 3" xfId="3" xr:uid="{00000000-0005-0000-0000-000003000000}"/>
    <cellStyle name="Währung" xfId="4" builtinId="4" customBuiltin="1"/>
  </cellStyles>
  <dxfs count="2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</sheetPr>
  <dimension ref="A1:IU1048576"/>
  <sheetViews>
    <sheetView view="pageLayout" topLeftCell="A19" zoomScaleNormal="100" zoomScaleSheetLayoutView="70" workbookViewId="0">
      <selection sqref="A1:XFD1"/>
    </sheetView>
  </sheetViews>
  <sheetFormatPr baseColWidth="10" defaultColWidth="0" defaultRowHeight="15" zeroHeight="1" x14ac:dyDescent="0.25"/>
  <cols>
    <col min="1" max="1" width="46.7109375" style="116" customWidth="1"/>
    <col min="2" max="2" width="23" style="124" customWidth="1"/>
    <col min="3" max="3" width="53.7109375" style="124" customWidth="1"/>
    <col min="4" max="4" width="0.140625" style="124" customWidth="1"/>
    <col min="5" max="255" width="11.42578125" style="124" hidden="1" customWidth="1"/>
    <col min="256" max="16384" width="3.42578125" style="124" hidden="1"/>
  </cols>
  <sheetData>
    <row r="1" spans="1:3" s="123" customFormat="1" ht="23.25" x14ac:dyDescent="0.25">
      <c r="A1" s="228" t="s">
        <v>13</v>
      </c>
      <c r="B1" s="229"/>
      <c r="C1" s="150"/>
    </row>
    <row r="2" spans="1:3" ht="15.75" x14ac:dyDescent="0.25">
      <c r="A2" s="230"/>
      <c r="B2" s="231"/>
      <c r="C2" s="151"/>
    </row>
    <row r="3" spans="1:3" ht="23.25" x14ac:dyDescent="0.25">
      <c r="A3" s="142"/>
      <c r="B3" s="223" t="s">
        <v>14</v>
      </c>
      <c r="C3" s="224" t="s">
        <v>15</v>
      </c>
    </row>
    <row r="4" spans="1:3" ht="15.75" x14ac:dyDescent="0.25">
      <c r="A4" s="125"/>
      <c r="B4" s="184"/>
      <c r="C4" s="225"/>
    </row>
    <row r="5" spans="1:3" ht="23.25" x14ac:dyDescent="0.25">
      <c r="A5" s="142"/>
      <c r="B5" s="143"/>
      <c r="C5" s="151"/>
    </row>
    <row r="6" spans="1:3" s="129" customFormat="1" ht="31.9" customHeight="1" x14ac:dyDescent="0.25">
      <c r="A6" s="232" t="s">
        <v>16</v>
      </c>
      <c r="B6" s="233"/>
      <c r="C6" s="17"/>
    </row>
    <row r="7" spans="1:3" s="129" customFormat="1" ht="24.75" customHeight="1" x14ac:dyDescent="0.25">
      <c r="A7" s="144"/>
      <c r="B7" s="219" t="s">
        <v>124</v>
      </c>
      <c r="C7" s="220" t="s">
        <v>125</v>
      </c>
    </row>
    <row r="8" spans="1:3" ht="15.75" x14ac:dyDescent="0.25">
      <c r="A8" s="145" t="s">
        <v>17</v>
      </c>
      <c r="B8" s="21"/>
      <c r="C8" s="20">
        <f>B8*12</f>
        <v>0</v>
      </c>
    </row>
    <row r="9" spans="1:3" ht="15.75" x14ac:dyDescent="0.25">
      <c r="A9" s="132" t="s">
        <v>18</v>
      </c>
      <c r="B9" s="21"/>
      <c r="C9" s="20">
        <f t="shared" ref="C9:C39" si="0">B9*12</f>
        <v>0</v>
      </c>
    </row>
    <row r="10" spans="1:3" ht="15.75" x14ac:dyDescent="0.25">
      <c r="A10" s="132" t="s">
        <v>19</v>
      </c>
      <c r="B10" s="21"/>
      <c r="C10" s="20">
        <f t="shared" si="0"/>
        <v>0</v>
      </c>
    </row>
    <row r="11" spans="1:3" ht="15.75" x14ac:dyDescent="0.25">
      <c r="A11" s="132" t="s">
        <v>20</v>
      </c>
      <c r="B11" s="21"/>
      <c r="C11" s="20">
        <f t="shared" si="0"/>
        <v>0</v>
      </c>
    </row>
    <row r="12" spans="1:3" ht="15.75" x14ac:dyDescent="0.25">
      <c r="A12" s="145" t="s">
        <v>21</v>
      </c>
      <c r="B12" s="21"/>
      <c r="C12" s="20">
        <f t="shared" si="0"/>
        <v>0</v>
      </c>
    </row>
    <row r="13" spans="1:3" ht="15.75" x14ac:dyDescent="0.25">
      <c r="A13" s="145" t="s">
        <v>22</v>
      </c>
      <c r="B13" s="21"/>
      <c r="C13" s="20">
        <f t="shared" si="0"/>
        <v>0</v>
      </c>
    </row>
    <row r="14" spans="1:3" ht="15.75" x14ac:dyDescent="0.25">
      <c r="A14" s="146"/>
      <c r="B14" s="4"/>
      <c r="C14" s="18"/>
    </row>
    <row r="15" spans="1:3" ht="15.75" x14ac:dyDescent="0.25">
      <c r="A15" s="145" t="s">
        <v>23</v>
      </c>
      <c r="B15" s="21"/>
      <c r="C15" s="20">
        <f t="shared" si="0"/>
        <v>0</v>
      </c>
    </row>
    <row r="16" spans="1:3" ht="15.75" x14ac:dyDescent="0.25">
      <c r="A16" s="145" t="s">
        <v>24</v>
      </c>
      <c r="B16" s="21"/>
      <c r="C16" s="20">
        <f t="shared" si="0"/>
        <v>0</v>
      </c>
    </row>
    <row r="17" spans="1:3" ht="15.75" x14ac:dyDescent="0.25">
      <c r="A17" s="145" t="s">
        <v>25</v>
      </c>
      <c r="B17" s="21"/>
      <c r="C17" s="20">
        <f t="shared" si="0"/>
        <v>0</v>
      </c>
    </row>
    <row r="18" spans="1:3" ht="15.75" x14ac:dyDescent="0.25">
      <c r="A18" s="145" t="s">
        <v>26</v>
      </c>
      <c r="B18" s="21"/>
      <c r="C18" s="20">
        <f t="shared" si="0"/>
        <v>0</v>
      </c>
    </row>
    <row r="19" spans="1:3" ht="15.75" x14ac:dyDescent="0.25">
      <c r="A19" s="146"/>
      <c r="B19" s="4"/>
      <c r="C19" s="22"/>
    </row>
    <row r="20" spans="1:3" ht="15.75" x14ac:dyDescent="0.25">
      <c r="A20" s="145" t="s">
        <v>27</v>
      </c>
      <c r="B20" s="21"/>
      <c r="C20" s="20">
        <f t="shared" si="0"/>
        <v>0</v>
      </c>
    </row>
    <row r="21" spans="1:3" ht="15.75" x14ac:dyDescent="0.25">
      <c r="A21" s="145" t="s">
        <v>28</v>
      </c>
      <c r="B21" s="21"/>
      <c r="C21" s="20">
        <f t="shared" si="0"/>
        <v>0</v>
      </c>
    </row>
    <row r="22" spans="1:3" ht="15.75" x14ac:dyDescent="0.25">
      <c r="A22" s="145" t="s">
        <v>29</v>
      </c>
      <c r="B22" s="21"/>
      <c r="C22" s="20">
        <f t="shared" si="0"/>
        <v>0</v>
      </c>
    </row>
    <row r="23" spans="1:3" ht="15.75" x14ac:dyDescent="0.25">
      <c r="A23" s="145" t="s">
        <v>30</v>
      </c>
      <c r="B23" s="21"/>
      <c r="C23" s="20">
        <f t="shared" si="0"/>
        <v>0</v>
      </c>
    </row>
    <row r="24" spans="1:3" ht="15.75" x14ac:dyDescent="0.25">
      <c r="A24" s="132"/>
      <c r="B24" s="4"/>
      <c r="C24" s="22"/>
    </row>
    <row r="25" spans="1:3" ht="15.75" x14ac:dyDescent="0.25">
      <c r="A25" s="145" t="s">
        <v>31</v>
      </c>
      <c r="B25" s="21"/>
      <c r="C25" s="20">
        <f t="shared" si="0"/>
        <v>0</v>
      </c>
    </row>
    <row r="26" spans="1:3" ht="15.75" x14ac:dyDescent="0.25">
      <c r="A26" s="132" t="s">
        <v>32</v>
      </c>
      <c r="B26" s="21"/>
      <c r="C26" s="20">
        <f t="shared" si="0"/>
        <v>0</v>
      </c>
    </row>
    <row r="27" spans="1:3" ht="15.75" x14ac:dyDescent="0.25">
      <c r="A27" s="145" t="s">
        <v>33</v>
      </c>
      <c r="B27" s="21"/>
      <c r="C27" s="20">
        <f t="shared" si="0"/>
        <v>0</v>
      </c>
    </row>
    <row r="28" spans="1:3" ht="15.75" x14ac:dyDescent="0.25">
      <c r="A28" s="132" t="s">
        <v>34</v>
      </c>
      <c r="B28" s="21"/>
      <c r="C28" s="20">
        <f t="shared" si="0"/>
        <v>0</v>
      </c>
    </row>
    <row r="29" spans="1:3" ht="15.75" x14ac:dyDescent="0.25">
      <c r="A29" s="132"/>
      <c r="B29" s="4"/>
      <c r="C29" s="22"/>
    </row>
    <row r="30" spans="1:3" ht="15.75" x14ac:dyDescent="0.25">
      <c r="A30" s="210" t="s">
        <v>35</v>
      </c>
      <c r="B30" s="21"/>
      <c r="C30" s="20">
        <f t="shared" si="0"/>
        <v>0</v>
      </c>
    </row>
    <row r="31" spans="1:3" ht="15.75" x14ac:dyDescent="0.25">
      <c r="A31" s="211" t="s">
        <v>36</v>
      </c>
      <c r="B31" s="21"/>
      <c r="C31" s="20">
        <f t="shared" si="0"/>
        <v>0</v>
      </c>
    </row>
    <row r="32" spans="1:3" ht="15.75" x14ac:dyDescent="0.25">
      <c r="A32" s="132" t="s">
        <v>1</v>
      </c>
      <c r="B32" s="21"/>
      <c r="C32" s="20">
        <f t="shared" si="0"/>
        <v>0</v>
      </c>
    </row>
    <row r="33" spans="1:3" ht="15.75" x14ac:dyDescent="0.25">
      <c r="A33" s="132"/>
      <c r="B33" s="4"/>
      <c r="C33" s="22"/>
    </row>
    <row r="34" spans="1:3" ht="15.75" x14ac:dyDescent="0.25">
      <c r="A34" s="132" t="s">
        <v>37</v>
      </c>
      <c r="B34" s="21"/>
      <c r="C34" s="20">
        <f t="shared" si="0"/>
        <v>0</v>
      </c>
    </row>
    <row r="35" spans="1:3" ht="15.75" x14ac:dyDescent="0.25">
      <c r="A35" s="145" t="s">
        <v>38</v>
      </c>
      <c r="B35" s="21"/>
      <c r="C35" s="20">
        <f t="shared" si="0"/>
        <v>0</v>
      </c>
    </row>
    <row r="36" spans="1:3" ht="15.75" x14ac:dyDescent="0.25">
      <c r="A36" s="147"/>
      <c r="B36" s="4"/>
      <c r="C36" s="22"/>
    </row>
    <row r="37" spans="1:3" ht="15.75" x14ac:dyDescent="0.25">
      <c r="A37" s="132" t="s">
        <v>39</v>
      </c>
      <c r="B37" s="21"/>
      <c r="C37" s="20">
        <f t="shared" si="0"/>
        <v>0</v>
      </c>
    </row>
    <row r="38" spans="1:3" ht="15.75" x14ac:dyDescent="0.25">
      <c r="A38" s="147"/>
      <c r="B38" s="4"/>
      <c r="C38" s="22"/>
    </row>
    <row r="39" spans="1:3" s="129" customFormat="1" ht="15.75" x14ac:dyDescent="0.25">
      <c r="A39" s="148" t="s">
        <v>40</v>
      </c>
      <c r="B39" s="25">
        <f>SUM(B8:B38)</f>
        <v>0</v>
      </c>
      <c r="C39" s="23">
        <f t="shared" si="0"/>
        <v>0</v>
      </c>
    </row>
    <row r="40" spans="1:3" x14ac:dyDescent="0.25">
      <c r="B40" s="149"/>
      <c r="C40" s="24"/>
    </row>
    <row r="41" spans="1:3" ht="37.5" customHeight="1" x14ac:dyDescent="0.25">
      <c r="A41" s="212" t="s">
        <v>41</v>
      </c>
      <c r="B41" s="21"/>
      <c r="C41" s="20">
        <f>B41*12</f>
        <v>0</v>
      </c>
    </row>
    <row r="42" spans="1:3" x14ac:dyDescent="0.25">
      <c r="B42" s="149"/>
      <c r="C42" s="19"/>
    </row>
    <row r="43" spans="1:3" s="129" customFormat="1" ht="15.75" x14ac:dyDescent="0.25">
      <c r="A43" s="152" t="s">
        <v>42</v>
      </c>
      <c r="B43" s="153">
        <f>B39-B41</f>
        <v>0</v>
      </c>
      <c r="C43" s="23">
        <f>B43*12</f>
        <v>0</v>
      </c>
    </row>
    <row r="44" spans="1:3" hidden="1" x14ac:dyDescent="0.25"/>
    <row r="45" spans="1:3" hidden="1" x14ac:dyDescent="0.25"/>
    <row r="46" spans="1:3" hidden="1" x14ac:dyDescent="0.25"/>
    <row r="47" spans="1:3" hidden="1" x14ac:dyDescent="0.25"/>
    <row r="48" spans="1:3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spans="2:2" hidden="1" x14ac:dyDescent="0.25"/>
    <row r="82" spans="2:2" hidden="1" x14ac:dyDescent="0.25"/>
    <row r="83" spans="2:2" hidden="1" x14ac:dyDescent="0.25"/>
    <row r="84" spans="2:2" hidden="1" x14ac:dyDescent="0.25"/>
    <row r="85" spans="2:2" hidden="1" x14ac:dyDescent="0.25"/>
    <row r="86" spans="2:2" hidden="1" x14ac:dyDescent="0.25"/>
    <row r="87" spans="2:2" hidden="1" x14ac:dyDescent="0.25"/>
    <row r="88" spans="2:2" hidden="1" x14ac:dyDescent="0.25">
      <c r="B88" s="124" t="s">
        <v>4</v>
      </c>
    </row>
    <row r="1048576" ht="110.25" customHeight="1" x14ac:dyDescent="0.25"/>
  </sheetData>
  <sheetProtection selectLockedCells="1"/>
  <mergeCells count="3">
    <mergeCell ref="A1:B1"/>
    <mergeCell ref="A2:B2"/>
    <mergeCell ref="A6:B6"/>
  </mergeCells>
  <printOptions horizontalCentered="1"/>
  <pageMargins left="0.31496062992125984" right="0.31496062992125984" top="1.5748031496062993" bottom="0.39370078740157483" header="0.31496062992125984" footer="0.31496062992125984"/>
  <pageSetup paperSize="9" scale="90" orientation="portrait" r:id="rId1"/>
  <headerFooter>
    <oddHeader>&amp;R&amp;G</oddHeader>
    <oddFooter>&amp;L&amp;G&amp;C&amp;G&amp;R&amp;G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59999389629810485"/>
  </sheetPr>
  <dimension ref="A1:XFD40"/>
  <sheetViews>
    <sheetView view="pageLayout" topLeftCell="A16" zoomScaleNormal="100" zoomScaleSheetLayoutView="100" workbookViewId="0">
      <selection activeCell="A2" sqref="A2:B2"/>
    </sheetView>
  </sheetViews>
  <sheetFormatPr baseColWidth="10" defaultColWidth="0" defaultRowHeight="15" zeroHeight="1" x14ac:dyDescent="0.25"/>
  <cols>
    <col min="1" max="1" width="52.7109375" style="141" customWidth="1"/>
    <col min="2" max="2" width="24.85546875" style="124" customWidth="1"/>
    <col min="3" max="3" width="20.7109375" style="124" customWidth="1"/>
    <col min="4" max="4" width="0.28515625" style="124" customWidth="1"/>
    <col min="5" max="255" width="11.42578125" style="124" hidden="1" customWidth="1"/>
    <col min="256" max="16383" width="9.42578125" style="124" hidden="1"/>
    <col min="16384" max="16384" width="50.140625" style="124" customWidth="1"/>
  </cols>
  <sheetData>
    <row r="1" spans="1:4" s="123" customFormat="1" ht="23.25" x14ac:dyDescent="0.25">
      <c r="A1" s="236" t="s">
        <v>43</v>
      </c>
      <c r="B1" s="237"/>
      <c r="C1" s="154"/>
      <c r="D1" s="141"/>
    </row>
    <row r="2" spans="1:4" x14ac:dyDescent="0.25">
      <c r="A2" s="238"/>
      <c r="B2" s="239"/>
      <c r="C2" s="155"/>
      <c r="D2" s="141"/>
    </row>
    <row r="3" spans="1:4" ht="15.75" x14ac:dyDescent="0.25">
      <c r="A3" s="125" t="s">
        <v>0</v>
      </c>
      <c r="B3" s="126">
        <f>'Private costs'!B4</f>
        <v>0</v>
      </c>
      <c r="C3" s="156">
        <f>'Private costs'!C4</f>
        <v>0</v>
      </c>
      <c r="D3" s="141"/>
    </row>
    <row r="4" spans="1:4" ht="15.75" x14ac:dyDescent="0.25">
      <c r="A4" s="127"/>
      <c r="B4" s="128"/>
      <c r="C4" s="157"/>
      <c r="D4" s="141"/>
    </row>
    <row r="5" spans="1:4" s="129" customFormat="1" ht="18.75" x14ac:dyDescent="0.25">
      <c r="A5" s="240" t="s">
        <v>43</v>
      </c>
      <c r="B5" s="241"/>
      <c r="C5" s="242"/>
      <c r="D5" s="169"/>
    </row>
    <row r="6" spans="1:4" s="129" customFormat="1" ht="15.75" x14ac:dyDescent="0.25">
      <c r="A6" s="130" t="s">
        <v>53</v>
      </c>
      <c r="B6" s="1"/>
      <c r="C6" s="158"/>
      <c r="D6" s="169"/>
    </row>
    <row r="7" spans="1:4" ht="15.75" x14ac:dyDescent="0.25">
      <c r="A7" s="131" t="s">
        <v>44</v>
      </c>
      <c r="B7" s="28"/>
      <c r="C7" s="159"/>
      <c r="D7" s="141"/>
    </row>
    <row r="8" spans="1:4" ht="15.75" x14ac:dyDescent="0.25">
      <c r="A8" s="132" t="s">
        <v>45</v>
      </c>
      <c r="B8" s="29"/>
      <c r="C8" s="159"/>
      <c r="D8" s="141"/>
    </row>
    <row r="9" spans="1:4" ht="15.75" x14ac:dyDescent="0.25">
      <c r="A9" s="132" t="s">
        <v>46</v>
      </c>
      <c r="B9" s="29"/>
      <c r="C9" s="159"/>
      <c r="D9" s="141"/>
    </row>
    <row r="10" spans="1:4" ht="15.75" x14ac:dyDescent="0.25">
      <c r="A10" s="132" t="s">
        <v>47</v>
      </c>
      <c r="B10" s="29"/>
      <c r="C10" s="159"/>
      <c r="D10" s="141"/>
    </row>
    <row r="11" spans="1:4" ht="15.75" x14ac:dyDescent="0.25">
      <c r="A11" s="132" t="s">
        <v>48</v>
      </c>
      <c r="B11" s="29"/>
      <c r="C11" s="159"/>
      <c r="D11" s="141"/>
    </row>
    <row r="12" spans="1:4" ht="15.75" x14ac:dyDescent="0.25">
      <c r="A12" s="132" t="s">
        <v>49</v>
      </c>
      <c r="B12" s="29"/>
      <c r="C12" s="159"/>
      <c r="D12" s="141"/>
    </row>
    <row r="13" spans="1:4" ht="15.75" x14ac:dyDescent="0.25">
      <c r="A13" s="132" t="s">
        <v>50</v>
      </c>
      <c r="B13" s="29"/>
      <c r="C13" s="159"/>
      <c r="D13" s="141"/>
    </row>
    <row r="14" spans="1:4" ht="15.75" x14ac:dyDescent="0.25">
      <c r="A14" s="132" t="s">
        <v>51</v>
      </c>
      <c r="B14" s="29"/>
      <c r="C14" s="159"/>
      <c r="D14" s="141"/>
    </row>
    <row r="15" spans="1:4" ht="15.75" x14ac:dyDescent="0.25">
      <c r="A15" s="132" t="s">
        <v>52</v>
      </c>
      <c r="B15" s="29"/>
      <c r="C15" s="159"/>
      <c r="D15" s="141"/>
    </row>
    <row r="16" spans="1:4" s="129" customFormat="1" ht="15.75" x14ac:dyDescent="0.25">
      <c r="A16" s="133"/>
      <c r="B16" s="26" t="s">
        <v>54</v>
      </c>
      <c r="C16" s="160">
        <f>SUM(B7:B15)</f>
        <v>0</v>
      </c>
      <c r="D16" s="169"/>
    </row>
    <row r="17" spans="1:4" ht="15.75" x14ac:dyDescent="0.25">
      <c r="A17" s="102"/>
      <c r="B17" s="30"/>
      <c r="C17" s="161"/>
      <c r="D17" s="141"/>
    </row>
    <row r="18" spans="1:4" s="129" customFormat="1" ht="15.75" x14ac:dyDescent="0.25">
      <c r="A18" s="133"/>
      <c r="B18" s="26" t="s">
        <v>55</v>
      </c>
      <c r="C18" s="162"/>
      <c r="D18" s="169"/>
    </row>
    <row r="19" spans="1:4" ht="15.75" x14ac:dyDescent="0.25">
      <c r="A19" s="134"/>
      <c r="B19" s="31"/>
      <c r="C19" s="163"/>
      <c r="D19" s="141"/>
    </row>
    <row r="20" spans="1:4" s="129" customFormat="1" ht="15.75" x14ac:dyDescent="0.25">
      <c r="A20" s="221" t="s">
        <v>126</v>
      </c>
      <c r="B20" s="32"/>
      <c r="C20" s="164"/>
      <c r="D20" s="169"/>
    </row>
    <row r="21" spans="1:4" ht="15.75" x14ac:dyDescent="0.25">
      <c r="A21" s="135" t="s">
        <v>56</v>
      </c>
      <c r="B21" s="29"/>
      <c r="C21" s="165"/>
      <c r="D21" s="141"/>
    </row>
    <row r="22" spans="1:4" ht="15.75" x14ac:dyDescent="0.25">
      <c r="A22" s="136" t="s">
        <v>61</v>
      </c>
      <c r="B22" s="29"/>
      <c r="C22" s="165"/>
      <c r="D22" s="141"/>
    </row>
    <row r="23" spans="1:4" ht="15.75" x14ac:dyDescent="0.25">
      <c r="A23" s="136" t="s">
        <v>57</v>
      </c>
      <c r="B23" s="29"/>
      <c r="C23" s="165"/>
      <c r="D23" s="141"/>
    </row>
    <row r="24" spans="1:4" ht="15.75" x14ac:dyDescent="0.25">
      <c r="A24" s="136" t="s">
        <v>58</v>
      </c>
      <c r="B24" s="29"/>
      <c r="C24" s="165"/>
      <c r="D24" s="141"/>
    </row>
    <row r="25" spans="1:4" ht="15.75" x14ac:dyDescent="0.25">
      <c r="A25" s="136" t="s">
        <v>59</v>
      </c>
      <c r="B25" s="29"/>
      <c r="C25" s="165"/>
      <c r="D25" s="141"/>
    </row>
    <row r="26" spans="1:4" ht="15.75" x14ac:dyDescent="0.25">
      <c r="A26" s="137" t="s">
        <v>60</v>
      </c>
      <c r="B26" s="29"/>
      <c r="C26" s="165"/>
      <c r="D26" s="141"/>
    </row>
    <row r="27" spans="1:4" ht="15.75" x14ac:dyDescent="0.25">
      <c r="A27" s="137" t="s">
        <v>39</v>
      </c>
      <c r="B27" s="29"/>
      <c r="C27" s="165"/>
      <c r="D27" s="141"/>
    </row>
    <row r="28" spans="1:4" s="129" customFormat="1" ht="15.75" x14ac:dyDescent="0.25">
      <c r="A28" s="133"/>
      <c r="B28" s="213" t="s">
        <v>62</v>
      </c>
      <c r="C28" s="160">
        <f>SUM(B21:B27)</f>
        <v>0</v>
      </c>
      <c r="D28" s="169"/>
    </row>
    <row r="29" spans="1:4" ht="15.75" x14ac:dyDescent="0.25">
      <c r="A29" s="102"/>
      <c r="B29" s="33"/>
      <c r="C29" s="161"/>
      <c r="D29" s="141"/>
    </row>
    <row r="30" spans="1:4" s="129" customFormat="1" ht="18" x14ac:dyDescent="0.25">
      <c r="A30" s="138"/>
      <c r="B30" s="214" t="s">
        <v>63</v>
      </c>
      <c r="C30" s="160">
        <f>C28+C18+C16</f>
        <v>0</v>
      </c>
      <c r="D30" s="169"/>
    </row>
    <row r="31" spans="1:4" ht="18.75" x14ac:dyDescent="0.25">
      <c r="A31" s="138"/>
      <c r="B31" s="27" t="s">
        <v>64</v>
      </c>
      <c r="C31" s="162"/>
      <c r="D31" s="141"/>
    </row>
    <row r="32" spans="1:4" s="129" customFormat="1" ht="15.75" x14ac:dyDescent="0.25">
      <c r="A32" s="134"/>
      <c r="B32" s="31"/>
      <c r="C32" s="165"/>
      <c r="D32" s="169"/>
    </row>
    <row r="33" spans="1:4" ht="18.75" x14ac:dyDescent="0.25">
      <c r="A33" s="243" t="s">
        <v>65</v>
      </c>
      <c r="B33" s="244"/>
      <c r="C33" s="245"/>
      <c r="D33" s="141"/>
    </row>
    <row r="34" spans="1:4" ht="15.75" x14ac:dyDescent="0.25">
      <c r="A34" s="135" t="s">
        <v>66</v>
      </c>
      <c r="B34" s="29"/>
      <c r="C34" s="165"/>
      <c r="D34" s="141"/>
    </row>
    <row r="35" spans="1:4" ht="15.75" x14ac:dyDescent="0.25">
      <c r="A35" s="136" t="s">
        <v>67</v>
      </c>
      <c r="B35" s="29"/>
      <c r="C35" s="165"/>
      <c r="D35" s="141"/>
    </row>
    <row r="36" spans="1:4" ht="15.75" x14ac:dyDescent="0.25">
      <c r="A36" s="139" t="s">
        <v>68</v>
      </c>
      <c r="B36" s="29"/>
      <c r="C36" s="165"/>
      <c r="D36" s="141"/>
    </row>
    <row r="37" spans="1:4" s="129" customFormat="1" ht="15.75" x14ac:dyDescent="0.25">
      <c r="A37" s="139" t="s">
        <v>39</v>
      </c>
      <c r="B37" s="29"/>
      <c r="C37" s="165"/>
    </row>
    <row r="38" spans="1:4" ht="210.75" customHeight="1" x14ac:dyDescent="0.25">
      <c r="A38" s="166"/>
      <c r="B38" s="167" t="s">
        <v>69</v>
      </c>
      <c r="C38" s="168">
        <f>SUM(B34:B37)</f>
        <v>0</v>
      </c>
    </row>
    <row r="39" spans="1:4" ht="14.45" hidden="1" customHeight="1" x14ac:dyDescent="0.25">
      <c r="A39" s="246"/>
      <c r="B39" s="247"/>
      <c r="C39" s="140"/>
    </row>
    <row r="40" spans="1:4" hidden="1" x14ac:dyDescent="0.25">
      <c r="A40" s="234"/>
      <c r="B40" s="235"/>
      <c r="C40" s="140"/>
    </row>
  </sheetData>
  <sheetProtection selectLockedCells="1"/>
  <mergeCells count="6">
    <mergeCell ref="A40:B40"/>
    <mergeCell ref="A1:B1"/>
    <mergeCell ref="A2:B2"/>
    <mergeCell ref="A5:C5"/>
    <mergeCell ref="A33:C33"/>
    <mergeCell ref="A39:B39"/>
  </mergeCells>
  <printOptions horizontalCentered="1"/>
  <pageMargins left="0.31496062992125984" right="0.31496062992125984" top="1.5748031496062993" bottom="0.39370078740157483" header="0.31496062992125984" footer="0.31496062992125984"/>
  <pageSetup paperSize="9" scale="90" orientation="portrait" r:id="rId1"/>
  <headerFooter>
    <oddHeader>&amp;R&amp;G</oddHeader>
    <oddFooter>&amp;L&amp;G&amp;C&amp;G&amp;R&amp;G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59999389629810485"/>
  </sheetPr>
  <dimension ref="A1:IU91"/>
  <sheetViews>
    <sheetView view="pageLayout" topLeftCell="A13" zoomScaleNormal="100" zoomScaleSheetLayoutView="100" workbookViewId="0">
      <selection activeCell="D2" sqref="D2"/>
    </sheetView>
  </sheetViews>
  <sheetFormatPr baseColWidth="10" defaultColWidth="0" defaultRowHeight="15" zeroHeight="1" x14ac:dyDescent="0.25"/>
  <cols>
    <col min="1" max="1" width="6.140625" style="107" customWidth="1"/>
    <col min="2" max="2" width="44.7109375" style="3" customWidth="1"/>
    <col min="3" max="3" width="12.42578125" style="55" bestFit="1" customWidth="1"/>
    <col min="4" max="7" width="11.42578125" style="55" customWidth="1"/>
    <col min="8" max="8" width="12.28515625" style="55" customWidth="1"/>
    <col min="9" max="9" width="11.42578125" style="55" customWidth="1"/>
    <col min="10" max="10" width="12.42578125" style="55" customWidth="1"/>
    <col min="11" max="14" width="11.42578125" style="55" customWidth="1"/>
    <col min="15" max="15" width="32.85546875" style="55" customWidth="1"/>
    <col min="16" max="16" width="0.140625" style="55" customWidth="1"/>
    <col min="17" max="255" width="11.42578125" style="55" hidden="1" customWidth="1"/>
    <col min="256" max="16384" width="5.85546875" style="55" hidden="1"/>
  </cols>
  <sheetData>
    <row r="1" spans="1:15" s="120" customFormat="1" x14ac:dyDescent="0.25">
      <c r="A1" s="117"/>
      <c r="B1" s="118"/>
      <c r="C1" s="118"/>
      <c r="D1" s="118"/>
      <c r="E1" s="118"/>
      <c r="F1" s="118"/>
      <c r="G1" s="118"/>
      <c r="H1" s="119"/>
      <c r="I1" s="118"/>
      <c r="O1" s="170"/>
    </row>
    <row r="2" spans="1:15" s="3" customFormat="1" ht="23.25" x14ac:dyDescent="0.25">
      <c r="A2" s="215" t="s">
        <v>70</v>
      </c>
      <c r="B2" s="50"/>
      <c r="C2" s="50"/>
      <c r="E2" s="56"/>
      <c r="F2" s="56"/>
      <c r="H2" s="35"/>
      <c r="O2" s="171"/>
    </row>
    <row r="3" spans="1:15" ht="18.75" x14ac:dyDescent="0.25">
      <c r="A3" s="121" t="s">
        <v>71</v>
      </c>
      <c r="B3" s="36"/>
      <c r="C3" s="85">
        <v>43466</v>
      </c>
      <c r="D3" s="185" t="s">
        <v>0</v>
      </c>
      <c r="E3" s="86">
        <f>'Private costs'!B4</f>
        <v>0</v>
      </c>
      <c r="F3" s="86">
        <f>'Private costs'!C4</f>
        <v>0</v>
      </c>
      <c r="G3" s="37"/>
      <c r="H3" s="37"/>
      <c r="I3" s="58"/>
      <c r="J3" s="59"/>
      <c r="K3" s="59"/>
      <c r="L3" s="59"/>
      <c r="M3" s="59"/>
      <c r="N3" s="59"/>
      <c r="O3" s="172"/>
    </row>
    <row r="4" spans="1:15" x14ac:dyDescent="0.25">
      <c r="A4" s="243" t="s">
        <v>105</v>
      </c>
      <c r="B4" s="244"/>
      <c r="C4" s="60" t="s">
        <v>72</v>
      </c>
      <c r="D4" s="60" t="s">
        <v>73</v>
      </c>
      <c r="E4" s="60" t="s">
        <v>74</v>
      </c>
      <c r="F4" s="60" t="s">
        <v>75</v>
      </c>
      <c r="G4" s="60" t="s">
        <v>76</v>
      </c>
      <c r="H4" s="60" t="s">
        <v>77</v>
      </c>
      <c r="I4" s="60" t="s">
        <v>78</v>
      </c>
      <c r="J4" s="60" t="s">
        <v>79</v>
      </c>
      <c r="K4" s="60" t="s">
        <v>80</v>
      </c>
      <c r="L4" s="60" t="s">
        <v>81</v>
      </c>
      <c r="M4" s="60" t="s">
        <v>82</v>
      </c>
      <c r="N4" s="60" t="s">
        <v>83</v>
      </c>
      <c r="O4" s="248" t="s">
        <v>106</v>
      </c>
    </row>
    <row r="5" spans="1:15" ht="15.75" x14ac:dyDescent="0.25">
      <c r="A5" s="243"/>
      <c r="B5" s="244"/>
      <c r="C5" s="217">
        <f>C3</f>
        <v>43466</v>
      </c>
      <c r="D5" s="217">
        <f>EOMONTH(C5,0)+1</f>
        <v>43497</v>
      </c>
      <c r="E5" s="217">
        <f t="shared" ref="E5:M5" si="0">EOMONTH(D5,0)+1</f>
        <v>43525</v>
      </c>
      <c r="F5" s="217">
        <f t="shared" si="0"/>
        <v>43556</v>
      </c>
      <c r="G5" s="217">
        <f>EOMONTH(F5,0)+1</f>
        <v>43586</v>
      </c>
      <c r="H5" s="217">
        <f t="shared" si="0"/>
        <v>43617</v>
      </c>
      <c r="I5" s="217">
        <f t="shared" si="0"/>
        <v>43647</v>
      </c>
      <c r="J5" s="217">
        <f t="shared" si="0"/>
        <v>43678</v>
      </c>
      <c r="K5" s="217">
        <f t="shared" si="0"/>
        <v>43709</v>
      </c>
      <c r="L5" s="217">
        <f t="shared" si="0"/>
        <v>43739</v>
      </c>
      <c r="M5" s="217">
        <f t="shared" si="0"/>
        <v>43770</v>
      </c>
      <c r="N5" s="217">
        <f>EOMONTH(M5,0)+1</f>
        <v>43800</v>
      </c>
      <c r="O5" s="248"/>
    </row>
    <row r="6" spans="1:15" ht="15.75" x14ac:dyDescent="0.25">
      <c r="A6" s="95"/>
      <c r="B6" s="38"/>
      <c r="C6" s="39"/>
      <c r="D6" s="39"/>
      <c r="E6" s="39"/>
      <c r="F6" s="39"/>
      <c r="G6" s="39"/>
      <c r="H6" s="39"/>
      <c r="I6" s="40"/>
      <c r="J6" s="40"/>
      <c r="K6" s="40"/>
      <c r="L6" s="40"/>
      <c r="M6" s="40"/>
      <c r="N6" s="40"/>
      <c r="O6" s="76"/>
    </row>
    <row r="7" spans="1:15" ht="15.75" x14ac:dyDescent="0.25">
      <c r="A7" s="96"/>
      <c r="B7" s="41" t="s">
        <v>84</v>
      </c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2">
        <f>SUM(C7:N7)</f>
        <v>0</v>
      </c>
    </row>
    <row r="8" spans="1:15" ht="15.75" x14ac:dyDescent="0.25">
      <c r="A8" s="98" t="s">
        <v>2</v>
      </c>
      <c r="B8" s="42" t="s">
        <v>85</v>
      </c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2">
        <f t="shared" ref="O8:O29" si="1">SUM(C8:N8)</f>
        <v>0</v>
      </c>
    </row>
    <row r="9" spans="1:15" ht="15.75" x14ac:dyDescent="0.25">
      <c r="A9" s="98" t="s">
        <v>2</v>
      </c>
      <c r="B9" s="42" t="s">
        <v>86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2">
        <f t="shared" si="1"/>
        <v>0</v>
      </c>
    </row>
    <row r="10" spans="1:15" ht="18.75" x14ac:dyDescent="0.25">
      <c r="A10" s="99" t="s">
        <v>3</v>
      </c>
      <c r="B10" s="41" t="s">
        <v>87</v>
      </c>
      <c r="C10" s="187">
        <f t="shared" ref="C10:N10" si="2">C7-C8-C9</f>
        <v>0</v>
      </c>
      <c r="D10" s="187">
        <f t="shared" si="2"/>
        <v>0</v>
      </c>
      <c r="E10" s="187">
        <f t="shared" si="2"/>
        <v>0</v>
      </c>
      <c r="F10" s="187">
        <f t="shared" si="2"/>
        <v>0</v>
      </c>
      <c r="G10" s="187">
        <f t="shared" si="2"/>
        <v>0</v>
      </c>
      <c r="H10" s="187">
        <f t="shared" si="2"/>
        <v>0</v>
      </c>
      <c r="I10" s="187">
        <f t="shared" si="2"/>
        <v>0</v>
      </c>
      <c r="J10" s="187">
        <f t="shared" si="2"/>
        <v>0</v>
      </c>
      <c r="K10" s="187">
        <f t="shared" si="2"/>
        <v>0</v>
      </c>
      <c r="L10" s="187">
        <f t="shared" si="2"/>
        <v>0</v>
      </c>
      <c r="M10" s="187">
        <f t="shared" si="2"/>
        <v>0</v>
      </c>
      <c r="N10" s="187">
        <f t="shared" si="2"/>
        <v>0</v>
      </c>
      <c r="O10" s="192">
        <f t="shared" si="1"/>
        <v>0</v>
      </c>
    </row>
    <row r="11" spans="1:15" ht="18.75" x14ac:dyDescent="0.3">
      <c r="A11" s="100"/>
      <c r="B11" s="43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173"/>
    </row>
    <row r="12" spans="1:15" ht="18.75" x14ac:dyDescent="0.25">
      <c r="A12" s="101"/>
      <c r="B12" s="41" t="s">
        <v>88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77"/>
    </row>
    <row r="13" spans="1:15" ht="15.75" x14ac:dyDescent="0.25">
      <c r="A13" s="102"/>
      <c r="B13" s="44" t="s">
        <v>89</v>
      </c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2">
        <f t="shared" si="1"/>
        <v>0</v>
      </c>
    </row>
    <row r="14" spans="1:15" ht="15.75" x14ac:dyDescent="0.25">
      <c r="A14" s="103" t="s">
        <v>5</v>
      </c>
      <c r="B14" s="62" t="s">
        <v>90</v>
      </c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2">
        <f t="shared" si="1"/>
        <v>0</v>
      </c>
    </row>
    <row r="15" spans="1:15" ht="15.75" x14ac:dyDescent="0.25">
      <c r="A15" s="103" t="s">
        <v>5</v>
      </c>
      <c r="B15" s="62" t="s">
        <v>33</v>
      </c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2">
        <f t="shared" si="1"/>
        <v>0</v>
      </c>
    </row>
    <row r="16" spans="1:15" ht="15.75" x14ac:dyDescent="0.25">
      <c r="A16" s="103" t="s">
        <v>5</v>
      </c>
      <c r="B16" s="62" t="s">
        <v>91</v>
      </c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2">
        <f t="shared" si="1"/>
        <v>0</v>
      </c>
    </row>
    <row r="17" spans="1:15" ht="15.75" x14ac:dyDescent="0.25">
      <c r="A17" s="103" t="s">
        <v>5</v>
      </c>
      <c r="B17" s="62" t="s">
        <v>92</v>
      </c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2">
        <f t="shared" si="1"/>
        <v>0</v>
      </c>
    </row>
    <row r="18" spans="1:15" ht="15.75" x14ac:dyDescent="0.25">
      <c r="A18" s="103" t="s">
        <v>5</v>
      </c>
      <c r="B18" s="62" t="s">
        <v>93</v>
      </c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2">
        <f t="shared" si="1"/>
        <v>0</v>
      </c>
    </row>
    <row r="19" spans="1:15" ht="15.75" x14ac:dyDescent="0.25">
      <c r="A19" s="103" t="s">
        <v>5</v>
      </c>
      <c r="B19" s="62" t="s">
        <v>94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2">
        <f t="shared" si="1"/>
        <v>0</v>
      </c>
    </row>
    <row r="20" spans="1:15" ht="15.75" x14ac:dyDescent="0.25">
      <c r="A20" s="103" t="s">
        <v>5</v>
      </c>
      <c r="B20" s="62" t="s">
        <v>96</v>
      </c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2">
        <f t="shared" si="1"/>
        <v>0</v>
      </c>
    </row>
    <row r="21" spans="1:15" ht="15.75" x14ac:dyDescent="0.25">
      <c r="A21" s="103" t="s">
        <v>5</v>
      </c>
      <c r="B21" s="62" t="s">
        <v>95</v>
      </c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2">
        <f t="shared" si="1"/>
        <v>0</v>
      </c>
    </row>
    <row r="22" spans="1:15" ht="16.149999999999999" customHeight="1" x14ac:dyDescent="0.25">
      <c r="A22" s="103" t="s">
        <v>5</v>
      </c>
      <c r="B22" s="62" t="s">
        <v>97</v>
      </c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2">
        <f t="shared" si="1"/>
        <v>0</v>
      </c>
    </row>
    <row r="23" spans="1:15" ht="15.6" customHeight="1" x14ac:dyDescent="0.25">
      <c r="A23" s="103" t="s">
        <v>5</v>
      </c>
      <c r="B23" s="62" t="s">
        <v>98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2">
        <f t="shared" si="1"/>
        <v>0</v>
      </c>
    </row>
    <row r="24" spans="1:15" ht="15.75" x14ac:dyDescent="0.25">
      <c r="A24" s="103" t="s">
        <v>5</v>
      </c>
      <c r="B24" s="62" t="s">
        <v>117</v>
      </c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2">
        <f t="shared" si="1"/>
        <v>0</v>
      </c>
    </row>
    <row r="25" spans="1:15" ht="15.75" x14ac:dyDescent="0.25">
      <c r="A25" s="103" t="s">
        <v>5</v>
      </c>
      <c r="B25" s="62" t="s">
        <v>100</v>
      </c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2">
        <f t="shared" si="1"/>
        <v>0</v>
      </c>
    </row>
    <row r="26" spans="1:15" ht="15.75" x14ac:dyDescent="0.25">
      <c r="A26" s="103" t="s">
        <v>5</v>
      </c>
      <c r="B26" s="62" t="s">
        <v>39</v>
      </c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2">
        <f t="shared" si="1"/>
        <v>0</v>
      </c>
    </row>
    <row r="27" spans="1:15" ht="18.75" x14ac:dyDescent="0.25">
      <c r="A27" s="99" t="s">
        <v>6</v>
      </c>
      <c r="B27" s="41" t="s">
        <v>101</v>
      </c>
      <c r="C27" s="187">
        <f t="shared" ref="C27:H27" si="3">SUM(C13:C26)</f>
        <v>0</v>
      </c>
      <c r="D27" s="187">
        <f t="shared" si="3"/>
        <v>0</v>
      </c>
      <c r="E27" s="187">
        <f t="shared" si="3"/>
        <v>0</v>
      </c>
      <c r="F27" s="187">
        <f t="shared" si="3"/>
        <v>0</v>
      </c>
      <c r="G27" s="187">
        <f t="shared" si="3"/>
        <v>0</v>
      </c>
      <c r="H27" s="187">
        <f t="shared" si="3"/>
        <v>0</v>
      </c>
      <c r="I27" s="187">
        <f t="shared" ref="I27:N27" si="4">SUM(I13:I26)</f>
        <v>0</v>
      </c>
      <c r="J27" s="187">
        <f t="shared" si="4"/>
        <v>0</v>
      </c>
      <c r="K27" s="187">
        <f t="shared" si="4"/>
        <v>0</v>
      </c>
      <c r="L27" s="187">
        <f t="shared" si="4"/>
        <v>0</v>
      </c>
      <c r="M27" s="187">
        <f t="shared" si="4"/>
        <v>0</v>
      </c>
      <c r="N27" s="187">
        <f t="shared" si="4"/>
        <v>0</v>
      </c>
      <c r="O27" s="192">
        <f t="shared" si="1"/>
        <v>0</v>
      </c>
    </row>
    <row r="28" spans="1:15" ht="18.75" x14ac:dyDescent="0.25">
      <c r="A28" s="99"/>
      <c r="B28" s="45"/>
      <c r="C28" s="67"/>
      <c r="D28" s="67"/>
      <c r="E28" s="67"/>
      <c r="F28" s="67"/>
      <c r="G28" s="67"/>
      <c r="H28" s="67"/>
      <c r="I28" s="46"/>
      <c r="J28" s="3"/>
      <c r="K28" s="3"/>
      <c r="L28" s="3"/>
      <c r="M28" s="3"/>
      <c r="N28" s="3"/>
      <c r="O28" s="77"/>
    </row>
    <row r="29" spans="1:15" ht="18.75" x14ac:dyDescent="0.25">
      <c r="A29" s="99" t="s">
        <v>7</v>
      </c>
      <c r="B29" s="41" t="s">
        <v>102</v>
      </c>
      <c r="C29" s="187">
        <f t="shared" ref="C29:N29" si="5">C10-C27</f>
        <v>0</v>
      </c>
      <c r="D29" s="187">
        <f t="shared" si="5"/>
        <v>0</v>
      </c>
      <c r="E29" s="187">
        <f t="shared" si="5"/>
        <v>0</v>
      </c>
      <c r="F29" s="187">
        <f t="shared" si="5"/>
        <v>0</v>
      </c>
      <c r="G29" s="187">
        <f t="shared" si="5"/>
        <v>0</v>
      </c>
      <c r="H29" s="187">
        <f t="shared" si="5"/>
        <v>0</v>
      </c>
      <c r="I29" s="187">
        <f t="shared" si="5"/>
        <v>0</v>
      </c>
      <c r="J29" s="187">
        <f t="shared" si="5"/>
        <v>0</v>
      </c>
      <c r="K29" s="187">
        <f t="shared" si="5"/>
        <v>0</v>
      </c>
      <c r="L29" s="187">
        <f t="shared" si="5"/>
        <v>0</v>
      </c>
      <c r="M29" s="187">
        <f t="shared" si="5"/>
        <v>0</v>
      </c>
      <c r="N29" s="187">
        <f t="shared" si="5"/>
        <v>0</v>
      </c>
      <c r="O29" s="186">
        <f t="shared" si="1"/>
        <v>0</v>
      </c>
    </row>
    <row r="30" spans="1:15" ht="15.75" x14ac:dyDescent="0.25">
      <c r="A30" s="47"/>
      <c r="B30" s="47"/>
      <c r="C30" s="48"/>
      <c r="D30" s="48"/>
      <c r="E30" s="48"/>
      <c r="F30" s="48"/>
      <c r="G30" s="48"/>
      <c r="H30" s="48"/>
      <c r="I30" s="49"/>
      <c r="J30" s="68"/>
      <c r="K30" s="68"/>
      <c r="L30" s="68"/>
      <c r="M30" s="68"/>
      <c r="N30" s="68"/>
      <c r="O30" s="68"/>
    </row>
    <row r="31" spans="1:15" x14ac:dyDescent="0.25">
      <c r="A31" s="117"/>
      <c r="B31" s="118"/>
      <c r="C31" s="118"/>
      <c r="D31" s="118"/>
      <c r="E31" s="118"/>
      <c r="F31" s="118"/>
      <c r="G31" s="118"/>
      <c r="H31" s="118"/>
      <c r="I31" s="118"/>
      <c r="J31" s="120"/>
      <c r="K31" s="120"/>
      <c r="L31" s="120"/>
      <c r="M31" s="120"/>
      <c r="N31" s="120"/>
      <c r="O31" s="177"/>
    </row>
    <row r="32" spans="1:15" ht="23.25" x14ac:dyDescent="0.25">
      <c r="A32" s="88" t="s">
        <v>70</v>
      </c>
      <c r="B32" s="50"/>
      <c r="C32" s="50"/>
      <c r="D32" s="3"/>
      <c r="E32" s="56"/>
      <c r="F32" s="56"/>
      <c r="G32" s="3"/>
      <c r="H32" s="69"/>
      <c r="I32" s="51"/>
      <c r="J32" s="3"/>
      <c r="K32" s="3"/>
      <c r="L32" s="3"/>
      <c r="M32" s="3"/>
      <c r="N32" s="3"/>
      <c r="O32" s="171"/>
    </row>
    <row r="33" spans="1:15" ht="15.75" x14ac:dyDescent="0.25">
      <c r="A33" s="122"/>
      <c r="B33" s="37"/>
      <c r="C33" s="37"/>
      <c r="D33" s="185" t="s">
        <v>0</v>
      </c>
      <c r="E33" s="86">
        <f>'Private costs'!B4</f>
        <v>0</v>
      </c>
      <c r="F33" s="86">
        <f>'Private costs'!C4</f>
        <v>0</v>
      </c>
      <c r="G33" s="37"/>
      <c r="H33" s="37"/>
      <c r="I33" s="52"/>
      <c r="J33" s="59"/>
      <c r="K33" s="59"/>
      <c r="L33" s="59"/>
      <c r="M33" s="59"/>
      <c r="N33" s="59"/>
      <c r="O33" s="172"/>
    </row>
    <row r="34" spans="1:15" x14ac:dyDescent="0.25">
      <c r="A34" s="243" t="s">
        <v>104</v>
      </c>
      <c r="B34" s="244"/>
      <c r="C34" s="60" t="s">
        <v>72</v>
      </c>
      <c r="D34" s="60" t="s">
        <v>73</v>
      </c>
      <c r="E34" s="60" t="s">
        <v>74</v>
      </c>
      <c r="F34" s="60" t="s">
        <v>75</v>
      </c>
      <c r="G34" s="60" t="s">
        <v>76</v>
      </c>
      <c r="H34" s="60" t="s">
        <v>77</v>
      </c>
      <c r="I34" s="60" t="s">
        <v>78</v>
      </c>
      <c r="J34" s="60" t="s">
        <v>79</v>
      </c>
      <c r="K34" s="60" t="s">
        <v>80</v>
      </c>
      <c r="L34" s="60" t="s">
        <v>81</v>
      </c>
      <c r="M34" s="60" t="s">
        <v>82</v>
      </c>
      <c r="N34" s="60" t="s">
        <v>83</v>
      </c>
      <c r="O34" s="248" t="s">
        <v>106</v>
      </c>
    </row>
    <row r="35" spans="1:15" ht="15.75" x14ac:dyDescent="0.25">
      <c r="A35" s="243"/>
      <c r="B35" s="244"/>
      <c r="C35" s="217">
        <f>EOMONTH(N5,0)+1</f>
        <v>43831</v>
      </c>
      <c r="D35" s="217">
        <f>EOMONTH(C35,0)+1</f>
        <v>43862</v>
      </c>
      <c r="E35" s="217">
        <f t="shared" ref="E35:N35" si="6">EOMONTH(D35,0)+1</f>
        <v>43891</v>
      </c>
      <c r="F35" s="217">
        <f t="shared" si="6"/>
        <v>43922</v>
      </c>
      <c r="G35" s="217">
        <f t="shared" si="6"/>
        <v>43952</v>
      </c>
      <c r="H35" s="217">
        <f t="shared" si="6"/>
        <v>43983</v>
      </c>
      <c r="I35" s="217">
        <f t="shared" si="6"/>
        <v>44013</v>
      </c>
      <c r="J35" s="217">
        <f t="shared" si="6"/>
        <v>44044</v>
      </c>
      <c r="K35" s="217">
        <f t="shared" si="6"/>
        <v>44075</v>
      </c>
      <c r="L35" s="217">
        <f t="shared" si="6"/>
        <v>44105</v>
      </c>
      <c r="M35" s="217">
        <f t="shared" si="6"/>
        <v>44136</v>
      </c>
      <c r="N35" s="217">
        <f t="shared" si="6"/>
        <v>44166</v>
      </c>
      <c r="O35" s="248"/>
    </row>
    <row r="36" spans="1:15" ht="15.75" x14ac:dyDescent="0.25">
      <c r="A36" s="103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76"/>
    </row>
    <row r="37" spans="1:15" ht="15.75" x14ac:dyDescent="0.25">
      <c r="A37" s="96"/>
      <c r="B37" s="41" t="s">
        <v>84</v>
      </c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2">
        <f>SUM(C37:N37)</f>
        <v>0</v>
      </c>
    </row>
    <row r="38" spans="1:15" ht="15.75" x14ac:dyDescent="0.25">
      <c r="A38" s="98" t="s">
        <v>2</v>
      </c>
      <c r="B38" s="42" t="s">
        <v>85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2">
        <f t="shared" ref="O38:O59" si="7">SUM(C38:N38)</f>
        <v>0</v>
      </c>
    </row>
    <row r="39" spans="1:15" ht="15.75" x14ac:dyDescent="0.25">
      <c r="A39" s="98" t="s">
        <v>2</v>
      </c>
      <c r="B39" s="42" t="s">
        <v>86</v>
      </c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2">
        <f t="shared" si="7"/>
        <v>0</v>
      </c>
    </row>
    <row r="40" spans="1:15" ht="18.75" x14ac:dyDescent="0.25">
      <c r="A40" s="106" t="s">
        <v>3</v>
      </c>
      <c r="B40" s="53" t="s">
        <v>87</v>
      </c>
      <c r="C40" s="195">
        <f t="shared" ref="C40:I40" si="8">C37-C38-C39</f>
        <v>0</v>
      </c>
      <c r="D40" s="195">
        <f t="shared" si="8"/>
        <v>0</v>
      </c>
      <c r="E40" s="195">
        <f t="shared" si="8"/>
        <v>0</v>
      </c>
      <c r="F40" s="195">
        <f t="shared" si="8"/>
        <v>0</v>
      </c>
      <c r="G40" s="195">
        <f t="shared" si="8"/>
        <v>0</v>
      </c>
      <c r="H40" s="195">
        <f t="shared" si="8"/>
        <v>0</v>
      </c>
      <c r="I40" s="195">
        <f t="shared" si="8"/>
        <v>0</v>
      </c>
      <c r="J40" s="187">
        <f>J37-J38-J39</f>
        <v>0</v>
      </c>
      <c r="K40" s="187">
        <f>K37-K38-K39</f>
        <v>0</v>
      </c>
      <c r="L40" s="187">
        <f>L37-L38-L39</f>
        <v>0</v>
      </c>
      <c r="M40" s="187">
        <f>M37-M38-M39</f>
        <v>0</v>
      </c>
      <c r="N40" s="187">
        <f>N37-N38-N39</f>
        <v>0</v>
      </c>
      <c r="O40" s="192">
        <f t="shared" si="7"/>
        <v>0</v>
      </c>
    </row>
    <row r="41" spans="1:15" ht="18.75" x14ac:dyDescent="0.3">
      <c r="A41" s="100"/>
      <c r="B41" s="43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173"/>
    </row>
    <row r="42" spans="1:15" ht="18.75" x14ac:dyDescent="0.25">
      <c r="A42" s="101"/>
      <c r="B42" s="41" t="s">
        <v>88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77"/>
    </row>
    <row r="43" spans="1:15" ht="15.75" x14ac:dyDescent="0.25">
      <c r="A43" s="102"/>
      <c r="B43" s="44" t="s">
        <v>89</v>
      </c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2">
        <f t="shared" si="7"/>
        <v>0</v>
      </c>
    </row>
    <row r="44" spans="1:15" ht="15.75" x14ac:dyDescent="0.25">
      <c r="A44" s="103" t="s">
        <v>5</v>
      </c>
      <c r="B44" s="62" t="s">
        <v>90</v>
      </c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2">
        <f t="shared" si="7"/>
        <v>0</v>
      </c>
    </row>
    <row r="45" spans="1:15" ht="15.75" x14ac:dyDescent="0.25">
      <c r="A45" s="103" t="s">
        <v>5</v>
      </c>
      <c r="B45" s="62" t="s">
        <v>33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2">
        <f t="shared" si="7"/>
        <v>0</v>
      </c>
    </row>
    <row r="46" spans="1:15" ht="15.75" x14ac:dyDescent="0.25">
      <c r="A46" s="103" t="s">
        <v>5</v>
      </c>
      <c r="B46" s="62" t="s">
        <v>91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2">
        <f t="shared" si="7"/>
        <v>0</v>
      </c>
    </row>
    <row r="47" spans="1:15" ht="15.75" x14ac:dyDescent="0.25">
      <c r="A47" s="103" t="s">
        <v>5</v>
      </c>
      <c r="B47" s="62" t="s">
        <v>92</v>
      </c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2">
        <f t="shared" si="7"/>
        <v>0</v>
      </c>
    </row>
    <row r="48" spans="1:15" ht="15.75" x14ac:dyDescent="0.25">
      <c r="A48" s="103" t="s">
        <v>5</v>
      </c>
      <c r="B48" s="62" t="s">
        <v>93</v>
      </c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2">
        <f t="shared" si="7"/>
        <v>0</v>
      </c>
    </row>
    <row r="49" spans="1:15" ht="15.75" x14ac:dyDescent="0.25">
      <c r="A49" s="103" t="s">
        <v>5</v>
      </c>
      <c r="B49" s="62" t="s">
        <v>94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2">
        <f t="shared" si="7"/>
        <v>0</v>
      </c>
    </row>
    <row r="50" spans="1:15" ht="15.75" x14ac:dyDescent="0.25">
      <c r="A50" s="103" t="s">
        <v>5</v>
      </c>
      <c r="B50" s="62" t="s">
        <v>96</v>
      </c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2">
        <f t="shared" si="7"/>
        <v>0</v>
      </c>
    </row>
    <row r="51" spans="1:15" ht="15.75" x14ac:dyDescent="0.25">
      <c r="A51" s="103" t="s">
        <v>5</v>
      </c>
      <c r="B51" s="62" t="s">
        <v>95</v>
      </c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2">
        <f t="shared" si="7"/>
        <v>0</v>
      </c>
    </row>
    <row r="52" spans="1:15" ht="16.149999999999999" customHeight="1" x14ac:dyDescent="0.25">
      <c r="A52" s="103" t="s">
        <v>5</v>
      </c>
      <c r="B52" s="62" t="s">
        <v>97</v>
      </c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2">
        <f t="shared" si="7"/>
        <v>0</v>
      </c>
    </row>
    <row r="53" spans="1:15" ht="15.75" x14ac:dyDescent="0.25">
      <c r="A53" s="103" t="s">
        <v>5</v>
      </c>
      <c r="B53" s="62" t="s">
        <v>98</v>
      </c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2">
        <f t="shared" si="7"/>
        <v>0</v>
      </c>
    </row>
    <row r="54" spans="1:15" ht="15.75" x14ac:dyDescent="0.25">
      <c r="A54" s="103" t="s">
        <v>5</v>
      </c>
      <c r="B54" s="62" t="s">
        <v>99</v>
      </c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2">
        <f t="shared" si="7"/>
        <v>0</v>
      </c>
    </row>
    <row r="55" spans="1:15" ht="15.75" x14ac:dyDescent="0.25">
      <c r="A55" s="103" t="s">
        <v>5</v>
      </c>
      <c r="B55" s="62" t="s">
        <v>100</v>
      </c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2">
        <f t="shared" si="7"/>
        <v>0</v>
      </c>
    </row>
    <row r="56" spans="1:15" ht="15.75" x14ac:dyDescent="0.25">
      <c r="A56" s="103" t="s">
        <v>5</v>
      </c>
      <c r="B56" s="62" t="s">
        <v>39</v>
      </c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2">
        <f t="shared" si="7"/>
        <v>0</v>
      </c>
    </row>
    <row r="57" spans="1:15" ht="18.75" x14ac:dyDescent="0.25">
      <c r="A57" s="99" t="s">
        <v>6</v>
      </c>
      <c r="B57" s="41" t="s">
        <v>101</v>
      </c>
      <c r="C57" s="187">
        <f t="shared" ref="C57:H57" si="9">SUM(C43:C56)</f>
        <v>0</v>
      </c>
      <c r="D57" s="187">
        <f t="shared" si="9"/>
        <v>0</v>
      </c>
      <c r="E57" s="187">
        <f t="shared" si="9"/>
        <v>0</v>
      </c>
      <c r="F57" s="187">
        <f t="shared" si="9"/>
        <v>0</v>
      </c>
      <c r="G57" s="187">
        <f t="shared" si="9"/>
        <v>0</v>
      </c>
      <c r="H57" s="187">
        <f t="shared" si="9"/>
        <v>0</v>
      </c>
      <c r="I57" s="187">
        <f t="shared" ref="I57:N57" si="10">SUM(I43:I56)</f>
        <v>0</v>
      </c>
      <c r="J57" s="187">
        <f t="shared" si="10"/>
        <v>0</v>
      </c>
      <c r="K57" s="187">
        <f t="shared" si="10"/>
        <v>0</v>
      </c>
      <c r="L57" s="187">
        <f t="shared" si="10"/>
        <v>0</v>
      </c>
      <c r="M57" s="187">
        <f t="shared" si="10"/>
        <v>0</v>
      </c>
      <c r="N57" s="187">
        <f t="shared" si="10"/>
        <v>0</v>
      </c>
      <c r="O57" s="192">
        <f t="shared" si="7"/>
        <v>0</v>
      </c>
    </row>
    <row r="58" spans="1:15" ht="18.75" x14ac:dyDescent="0.25">
      <c r="A58" s="99"/>
      <c r="B58" s="45"/>
      <c r="C58" s="67"/>
      <c r="D58" s="67"/>
      <c r="E58" s="67"/>
      <c r="F58" s="67"/>
      <c r="G58" s="67"/>
      <c r="H58" s="67"/>
      <c r="I58" s="70"/>
      <c r="J58" s="70"/>
      <c r="K58" s="70"/>
      <c r="L58" s="70"/>
      <c r="M58" s="70"/>
      <c r="N58" s="70"/>
      <c r="O58" s="173"/>
    </row>
    <row r="59" spans="1:15" ht="18.75" x14ac:dyDescent="0.25">
      <c r="A59" s="174" t="s">
        <v>7</v>
      </c>
      <c r="B59" s="175" t="s">
        <v>102</v>
      </c>
      <c r="C59" s="188">
        <f t="shared" ref="C59:N59" si="11">C40-C57</f>
        <v>0</v>
      </c>
      <c r="D59" s="188">
        <f t="shared" si="11"/>
        <v>0</v>
      </c>
      <c r="E59" s="188">
        <f t="shared" si="11"/>
        <v>0</v>
      </c>
      <c r="F59" s="188">
        <f t="shared" si="11"/>
        <v>0</v>
      </c>
      <c r="G59" s="188">
        <f t="shared" si="11"/>
        <v>0</v>
      </c>
      <c r="H59" s="188">
        <f t="shared" si="11"/>
        <v>0</v>
      </c>
      <c r="I59" s="188">
        <f t="shared" si="11"/>
        <v>0</v>
      </c>
      <c r="J59" s="188">
        <f t="shared" si="11"/>
        <v>0</v>
      </c>
      <c r="K59" s="188">
        <f t="shared" si="11"/>
        <v>0</v>
      </c>
      <c r="L59" s="188">
        <f t="shared" si="11"/>
        <v>0</v>
      </c>
      <c r="M59" s="188">
        <f t="shared" si="11"/>
        <v>0</v>
      </c>
      <c r="N59" s="188">
        <f t="shared" si="11"/>
        <v>0</v>
      </c>
      <c r="O59" s="196">
        <f t="shared" si="7"/>
        <v>0</v>
      </c>
    </row>
    <row r="60" spans="1:15" x14ac:dyDescent="0.25">
      <c r="A60" s="118"/>
      <c r="B60" s="118"/>
      <c r="C60" s="118"/>
      <c r="D60" s="118"/>
      <c r="E60" s="118"/>
      <c r="F60" s="118"/>
      <c r="G60" s="118"/>
      <c r="H60" s="118"/>
      <c r="I60" s="118"/>
      <c r="J60" s="120"/>
      <c r="K60" s="120"/>
      <c r="L60" s="120"/>
      <c r="M60" s="120"/>
      <c r="N60" s="120"/>
      <c r="O60" s="120"/>
    </row>
    <row r="61" spans="1:15" x14ac:dyDescent="0.25">
      <c r="A61" s="117"/>
      <c r="B61" s="118"/>
      <c r="C61" s="178"/>
      <c r="D61" s="178"/>
      <c r="E61" s="178"/>
      <c r="F61" s="178"/>
      <c r="G61" s="178"/>
      <c r="H61" s="178"/>
      <c r="I61" s="178"/>
      <c r="J61" s="179"/>
      <c r="K61" s="179"/>
      <c r="L61" s="179"/>
      <c r="M61" s="179"/>
      <c r="N61" s="179"/>
      <c r="O61" s="177"/>
    </row>
    <row r="62" spans="1:15" ht="23.25" x14ac:dyDescent="0.25">
      <c r="A62" s="88" t="s">
        <v>70</v>
      </c>
      <c r="B62" s="50"/>
      <c r="C62" s="50"/>
      <c r="D62" s="3"/>
      <c r="E62" s="56"/>
      <c r="F62" s="56"/>
      <c r="G62" s="3"/>
      <c r="H62" s="69"/>
      <c r="I62" s="51"/>
      <c r="J62" s="3"/>
      <c r="K62" s="3"/>
      <c r="L62" s="3"/>
      <c r="M62" s="3"/>
      <c r="N62" s="3"/>
      <c r="O62" s="171"/>
    </row>
    <row r="63" spans="1:15" ht="15.75" x14ac:dyDescent="0.25">
      <c r="A63" s="122"/>
      <c r="B63" s="37"/>
      <c r="C63" s="37"/>
      <c r="D63" s="185" t="s">
        <v>0</v>
      </c>
      <c r="E63" s="86">
        <f>'Private costs'!B4</f>
        <v>0</v>
      </c>
      <c r="F63" s="86">
        <f>'Private costs'!C4</f>
        <v>0</v>
      </c>
      <c r="G63" s="37"/>
      <c r="H63" s="37"/>
      <c r="I63" s="52"/>
      <c r="J63" s="59"/>
      <c r="K63" s="59"/>
      <c r="L63" s="59"/>
      <c r="M63" s="59"/>
      <c r="N63" s="59"/>
      <c r="O63" s="172"/>
    </row>
    <row r="64" spans="1:15" x14ac:dyDescent="0.25">
      <c r="A64" s="243" t="s">
        <v>103</v>
      </c>
      <c r="B64" s="244"/>
      <c r="C64" s="60" t="s">
        <v>72</v>
      </c>
      <c r="D64" s="60" t="s">
        <v>73</v>
      </c>
      <c r="E64" s="60" t="s">
        <v>74</v>
      </c>
      <c r="F64" s="60" t="s">
        <v>75</v>
      </c>
      <c r="G64" s="60" t="s">
        <v>76</v>
      </c>
      <c r="H64" s="60" t="s">
        <v>77</v>
      </c>
      <c r="I64" s="60" t="s">
        <v>78</v>
      </c>
      <c r="J64" s="60" t="s">
        <v>79</v>
      </c>
      <c r="K64" s="60" t="s">
        <v>80</v>
      </c>
      <c r="L64" s="60" t="s">
        <v>81</v>
      </c>
      <c r="M64" s="60" t="s">
        <v>82</v>
      </c>
      <c r="N64" s="60" t="s">
        <v>83</v>
      </c>
      <c r="O64" s="248" t="s">
        <v>106</v>
      </c>
    </row>
    <row r="65" spans="1:15" ht="15.75" x14ac:dyDescent="0.25">
      <c r="A65" s="243"/>
      <c r="B65" s="244"/>
      <c r="C65" s="217">
        <f>EOMONTH(N35,0)+1</f>
        <v>44197</v>
      </c>
      <c r="D65" s="217">
        <f>EOMONTH(C65,0)+1</f>
        <v>44228</v>
      </c>
      <c r="E65" s="217">
        <f t="shared" ref="E65:N65" si="12">EOMONTH(D65,0)+1</f>
        <v>44256</v>
      </c>
      <c r="F65" s="217">
        <f t="shared" si="12"/>
        <v>44287</v>
      </c>
      <c r="G65" s="217">
        <f t="shared" si="12"/>
        <v>44317</v>
      </c>
      <c r="H65" s="217">
        <f t="shared" si="12"/>
        <v>44348</v>
      </c>
      <c r="I65" s="217">
        <f t="shared" si="12"/>
        <v>44378</v>
      </c>
      <c r="J65" s="217">
        <f t="shared" si="12"/>
        <v>44409</v>
      </c>
      <c r="K65" s="217">
        <f t="shared" si="12"/>
        <v>44440</v>
      </c>
      <c r="L65" s="217">
        <f t="shared" si="12"/>
        <v>44470</v>
      </c>
      <c r="M65" s="217">
        <f t="shared" si="12"/>
        <v>44501</v>
      </c>
      <c r="N65" s="217">
        <f t="shared" si="12"/>
        <v>44531</v>
      </c>
      <c r="O65" s="248"/>
    </row>
    <row r="66" spans="1:15" ht="15.75" x14ac:dyDescent="0.25">
      <c r="A66" s="103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76"/>
    </row>
    <row r="67" spans="1:15" ht="15.75" x14ac:dyDescent="0.25">
      <c r="A67" s="96"/>
      <c r="B67" s="41" t="s">
        <v>84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2">
        <f>SUM(C67:N67)</f>
        <v>0</v>
      </c>
    </row>
    <row r="68" spans="1:15" ht="15.75" x14ac:dyDescent="0.25">
      <c r="A68" s="98" t="s">
        <v>2</v>
      </c>
      <c r="B68" s="42" t="s">
        <v>85</v>
      </c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2">
        <f t="shared" ref="O68:O89" si="13">SUM(C68:N68)</f>
        <v>0</v>
      </c>
    </row>
    <row r="69" spans="1:15" ht="15.75" x14ac:dyDescent="0.25">
      <c r="A69" s="98" t="s">
        <v>2</v>
      </c>
      <c r="B69" s="42" t="s">
        <v>86</v>
      </c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2">
        <f t="shared" si="13"/>
        <v>0</v>
      </c>
    </row>
    <row r="70" spans="1:15" ht="18.75" x14ac:dyDescent="0.25">
      <c r="A70" s="106" t="s">
        <v>3</v>
      </c>
      <c r="B70" s="53" t="s">
        <v>87</v>
      </c>
      <c r="C70" s="195">
        <f t="shared" ref="C70:I70" si="14">C67-C68-C69</f>
        <v>0</v>
      </c>
      <c r="D70" s="195">
        <f t="shared" si="14"/>
        <v>0</v>
      </c>
      <c r="E70" s="195">
        <f t="shared" si="14"/>
        <v>0</v>
      </c>
      <c r="F70" s="195">
        <f t="shared" si="14"/>
        <v>0</v>
      </c>
      <c r="G70" s="195">
        <f t="shared" si="14"/>
        <v>0</v>
      </c>
      <c r="H70" s="195">
        <f t="shared" si="14"/>
        <v>0</v>
      </c>
      <c r="I70" s="195">
        <f t="shared" si="14"/>
        <v>0</v>
      </c>
      <c r="J70" s="187">
        <f>J67-J68-J69</f>
        <v>0</v>
      </c>
      <c r="K70" s="187">
        <f>K67-K68-K69</f>
        <v>0</v>
      </c>
      <c r="L70" s="187">
        <f>L67-L68-L69</f>
        <v>0</v>
      </c>
      <c r="M70" s="187">
        <f>M67-M68-M69</f>
        <v>0</v>
      </c>
      <c r="N70" s="187">
        <f>N67-N68-N69</f>
        <v>0</v>
      </c>
      <c r="O70" s="192">
        <f t="shared" si="13"/>
        <v>0</v>
      </c>
    </row>
    <row r="71" spans="1:15" ht="18.75" x14ac:dyDescent="0.3">
      <c r="A71" s="100"/>
      <c r="B71" s="43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77"/>
    </row>
    <row r="72" spans="1:15" ht="18.75" x14ac:dyDescent="0.25">
      <c r="A72" s="101"/>
      <c r="B72" s="41" t="s">
        <v>88</v>
      </c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77"/>
    </row>
    <row r="73" spans="1:15" ht="15.75" x14ac:dyDescent="0.25">
      <c r="A73" s="102"/>
      <c r="B73" s="44" t="s">
        <v>89</v>
      </c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2">
        <f t="shared" si="13"/>
        <v>0</v>
      </c>
    </row>
    <row r="74" spans="1:15" ht="15.75" x14ac:dyDescent="0.25">
      <c r="A74" s="103" t="s">
        <v>5</v>
      </c>
      <c r="B74" s="62" t="s">
        <v>90</v>
      </c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2">
        <f t="shared" si="13"/>
        <v>0</v>
      </c>
    </row>
    <row r="75" spans="1:15" ht="15.75" x14ac:dyDescent="0.25">
      <c r="A75" s="103" t="s">
        <v>5</v>
      </c>
      <c r="B75" s="62" t="s">
        <v>33</v>
      </c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2">
        <f t="shared" si="13"/>
        <v>0</v>
      </c>
    </row>
    <row r="76" spans="1:15" ht="15.75" x14ac:dyDescent="0.25">
      <c r="A76" s="103" t="s">
        <v>5</v>
      </c>
      <c r="B76" s="62" t="s">
        <v>91</v>
      </c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2">
        <f t="shared" si="13"/>
        <v>0</v>
      </c>
    </row>
    <row r="77" spans="1:15" ht="15.75" x14ac:dyDescent="0.25">
      <c r="A77" s="103" t="s">
        <v>5</v>
      </c>
      <c r="B77" s="62" t="s">
        <v>92</v>
      </c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2">
        <f t="shared" si="13"/>
        <v>0</v>
      </c>
    </row>
    <row r="78" spans="1:15" ht="15.75" x14ac:dyDescent="0.25">
      <c r="A78" s="103" t="s">
        <v>5</v>
      </c>
      <c r="B78" s="62" t="s">
        <v>93</v>
      </c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2">
        <f t="shared" si="13"/>
        <v>0</v>
      </c>
    </row>
    <row r="79" spans="1:15" ht="15.75" x14ac:dyDescent="0.25">
      <c r="A79" s="103" t="s">
        <v>5</v>
      </c>
      <c r="B79" s="62" t="s">
        <v>94</v>
      </c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2">
        <f t="shared" si="13"/>
        <v>0</v>
      </c>
    </row>
    <row r="80" spans="1:15" ht="15.75" x14ac:dyDescent="0.25">
      <c r="A80" s="103" t="s">
        <v>5</v>
      </c>
      <c r="B80" s="62" t="s">
        <v>96</v>
      </c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2">
        <f t="shared" si="13"/>
        <v>0</v>
      </c>
    </row>
    <row r="81" spans="1:15" ht="15.75" x14ac:dyDescent="0.25">
      <c r="A81" s="103" t="s">
        <v>5</v>
      </c>
      <c r="B81" s="62" t="s">
        <v>95</v>
      </c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2">
        <f t="shared" si="13"/>
        <v>0</v>
      </c>
    </row>
    <row r="82" spans="1:15" ht="16.149999999999999" customHeight="1" x14ac:dyDescent="0.25">
      <c r="A82" s="103" t="s">
        <v>5</v>
      </c>
      <c r="B82" s="62" t="s">
        <v>97</v>
      </c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2">
        <f t="shared" si="13"/>
        <v>0</v>
      </c>
    </row>
    <row r="83" spans="1:15" ht="15.75" x14ac:dyDescent="0.25">
      <c r="A83" s="103" t="s">
        <v>5</v>
      </c>
      <c r="B83" s="62" t="s">
        <v>98</v>
      </c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2">
        <f t="shared" si="13"/>
        <v>0</v>
      </c>
    </row>
    <row r="84" spans="1:15" ht="15.75" x14ac:dyDescent="0.25">
      <c r="A84" s="103" t="s">
        <v>5</v>
      </c>
      <c r="B84" s="62" t="s">
        <v>99</v>
      </c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2">
        <f t="shared" si="13"/>
        <v>0</v>
      </c>
    </row>
    <row r="85" spans="1:15" ht="15.75" x14ac:dyDescent="0.25">
      <c r="A85" s="103" t="s">
        <v>5</v>
      </c>
      <c r="B85" s="62" t="s">
        <v>100</v>
      </c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2">
        <f t="shared" si="13"/>
        <v>0</v>
      </c>
    </row>
    <row r="86" spans="1:15" ht="15.75" x14ac:dyDescent="0.25">
      <c r="A86" s="103" t="s">
        <v>5</v>
      </c>
      <c r="B86" s="62" t="s">
        <v>39</v>
      </c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2">
        <f t="shared" si="13"/>
        <v>0</v>
      </c>
    </row>
    <row r="87" spans="1:15" ht="18.75" x14ac:dyDescent="0.25">
      <c r="A87" s="99" t="s">
        <v>6</v>
      </c>
      <c r="B87" s="41" t="s">
        <v>101</v>
      </c>
      <c r="C87" s="187">
        <f t="shared" ref="C87:H87" si="15">SUM(C73:C86)</f>
        <v>0</v>
      </c>
      <c r="D87" s="187">
        <f t="shared" si="15"/>
        <v>0</v>
      </c>
      <c r="E87" s="187">
        <f t="shared" si="15"/>
        <v>0</v>
      </c>
      <c r="F87" s="187">
        <f t="shared" si="15"/>
        <v>0</v>
      </c>
      <c r="G87" s="187">
        <f t="shared" si="15"/>
        <v>0</v>
      </c>
      <c r="H87" s="187">
        <f t="shared" si="15"/>
        <v>0</v>
      </c>
      <c r="I87" s="187">
        <f t="shared" ref="I87:N87" si="16">SUM(I73:I86)</f>
        <v>0</v>
      </c>
      <c r="J87" s="187">
        <f t="shared" si="16"/>
        <v>0</v>
      </c>
      <c r="K87" s="187">
        <f t="shared" si="16"/>
        <v>0</v>
      </c>
      <c r="L87" s="187">
        <f t="shared" si="16"/>
        <v>0</v>
      </c>
      <c r="M87" s="187">
        <f t="shared" si="16"/>
        <v>0</v>
      </c>
      <c r="N87" s="187">
        <f t="shared" si="16"/>
        <v>0</v>
      </c>
      <c r="O87" s="192">
        <f t="shared" si="13"/>
        <v>0</v>
      </c>
    </row>
    <row r="88" spans="1:15" ht="18.75" x14ac:dyDescent="0.25">
      <c r="A88" s="99"/>
      <c r="B88" s="45"/>
      <c r="C88" s="67"/>
      <c r="D88" s="67"/>
      <c r="E88" s="67"/>
      <c r="F88" s="67"/>
      <c r="G88" s="67"/>
      <c r="H88" s="67"/>
      <c r="I88" s="70"/>
      <c r="J88" s="70"/>
      <c r="K88" s="70"/>
      <c r="L88" s="70"/>
      <c r="M88" s="70"/>
      <c r="N88" s="70"/>
      <c r="O88" s="173"/>
    </row>
    <row r="89" spans="1:15" ht="18.75" x14ac:dyDescent="0.25">
      <c r="A89" s="174" t="s">
        <v>7</v>
      </c>
      <c r="B89" s="175" t="s">
        <v>102</v>
      </c>
      <c r="C89" s="188">
        <f t="shared" ref="C89:N89" si="17">C70-C87</f>
        <v>0</v>
      </c>
      <c r="D89" s="188">
        <f t="shared" si="17"/>
        <v>0</v>
      </c>
      <c r="E89" s="188">
        <f t="shared" si="17"/>
        <v>0</v>
      </c>
      <c r="F89" s="188">
        <f t="shared" si="17"/>
        <v>0</v>
      </c>
      <c r="G89" s="188">
        <f t="shared" si="17"/>
        <v>0</v>
      </c>
      <c r="H89" s="188">
        <f t="shared" si="17"/>
        <v>0</v>
      </c>
      <c r="I89" s="188">
        <f t="shared" si="17"/>
        <v>0</v>
      </c>
      <c r="J89" s="188">
        <f t="shared" si="17"/>
        <v>0</v>
      </c>
      <c r="K89" s="188">
        <f t="shared" si="17"/>
        <v>0</v>
      </c>
      <c r="L89" s="188">
        <f t="shared" si="17"/>
        <v>0</v>
      </c>
      <c r="M89" s="188">
        <f t="shared" si="17"/>
        <v>0</v>
      </c>
      <c r="N89" s="188">
        <f t="shared" si="17"/>
        <v>0</v>
      </c>
      <c r="O89" s="196">
        <f t="shared" si="13"/>
        <v>0</v>
      </c>
    </row>
    <row r="90" spans="1:15" hidden="1" x14ac:dyDescent="0.25">
      <c r="A90" s="105"/>
      <c r="B90" s="34"/>
      <c r="C90" s="54"/>
      <c r="D90" s="54"/>
      <c r="E90" s="54"/>
      <c r="F90" s="54"/>
      <c r="G90" s="54"/>
      <c r="H90" s="54"/>
      <c r="I90" s="54"/>
    </row>
    <row r="91" spans="1:15" hidden="1" x14ac:dyDescent="0.25">
      <c r="A91" s="105"/>
      <c r="B91" s="34"/>
      <c r="C91" s="54"/>
      <c r="D91" s="54"/>
      <c r="E91" s="54"/>
      <c r="F91" s="54"/>
      <c r="G91" s="54"/>
      <c r="H91" s="54"/>
      <c r="I91" s="54"/>
    </row>
  </sheetData>
  <sheetProtection selectLockedCells="1"/>
  <mergeCells count="6">
    <mergeCell ref="O4:O5"/>
    <mergeCell ref="O34:O35"/>
    <mergeCell ref="O64:O65"/>
    <mergeCell ref="A64:B65"/>
    <mergeCell ref="A4:B5"/>
    <mergeCell ref="A34:B35"/>
  </mergeCells>
  <printOptions horizontalCentered="1"/>
  <pageMargins left="0.31496062992125984" right="0.31496062992125984" top="1.5748031496062993" bottom="0.39370078740157483" header="0.31496062992125984" footer="0.31496062992125984"/>
  <pageSetup paperSize="9" scale="69" fitToWidth="0" fitToHeight="0" orientation="landscape" r:id="rId1"/>
  <headerFooter>
    <oddHeader>&amp;R&amp;G</oddHeader>
    <oddFooter>&amp;L&amp;G&amp;C&amp;G&amp;R&amp;G</oddFooter>
  </headerFooter>
  <rowBreaks count="2" manualBreakCount="2">
    <brk id="30" max="16383" man="1"/>
    <brk id="60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IU107"/>
  <sheetViews>
    <sheetView view="pageLayout" topLeftCell="A10" zoomScaleNormal="100" zoomScaleSheetLayoutView="100" workbookViewId="0">
      <selection activeCell="E1" sqref="E1"/>
    </sheetView>
  </sheetViews>
  <sheetFormatPr baseColWidth="10" defaultColWidth="0" defaultRowHeight="15" zeroHeight="1" x14ac:dyDescent="0.25"/>
  <cols>
    <col min="1" max="1" width="4.42578125" style="116" customWidth="1"/>
    <col min="2" max="2" width="39" style="71" customWidth="1"/>
    <col min="3" max="14" width="11.42578125" style="71" customWidth="1"/>
    <col min="15" max="15" width="10.85546875" style="71" customWidth="1"/>
    <col min="16" max="16" width="0.140625" style="71" customWidth="1"/>
    <col min="17" max="255" width="11.42578125" style="71" hidden="1" customWidth="1"/>
    <col min="256" max="16384" width="7.42578125" style="71" hidden="1"/>
  </cols>
  <sheetData>
    <row r="1" spans="1:15" s="114" customFormat="1" ht="23.25" x14ac:dyDescent="0.25">
      <c r="A1" s="111" t="s">
        <v>123</v>
      </c>
      <c r="B1" s="112"/>
      <c r="C1" s="113"/>
      <c r="D1" s="180" t="s">
        <v>0</v>
      </c>
      <c r="E1" s="180">
        <f>'Private costs'!B4</f>
        <v>0</v>
      </c>
      <c r="F1" s="180">
        <f>'Private costs'!C4</f>
        <v>0</v>
      </c>
      <c r="G1" s="180"/>
      <c r="H1" s="180"/>
      <c r="O1" s="150"/>
    </row>
    <row r="2" spans="1:15" x14ac:dyDescent="0.25">
      <c r="A2" s="249" t="s">
        <v>127</v>
      </c>
      <c r="B2" s="250"/>
      <c r="C2" s="72" t="s">
        <v>72</v>
      </c>
      <c r="D2" s="73" t="s">
        <v>73</v>
      </c>
      <c r="E2" s="73" t="s">
        <v>74</v>
      </c>
      <c r="F2" s="73" t="s">
        <v>75</v>
      </c>
      <c r="G2" s="73" t="s">
        <v>76</v>
      </c>
      <c r="H2" s="73" t="s">
        <v>77</v>
      </c>
      <c r="I2" s="72" t="s">
        <v>78</v>
      </c>
      <c r="J2" s="73" t="s">
        <v>79</v>
      </c>
      <c r="K2" s="72" t="s">
        <v>80</v>
      </c>
      <c r="L2" s="73" t="s">
        <v>81</v>
      </c>
      <c r="M2" s="72" t="s">
        <v>82</v>
      </c>
      <c r="N2" s="73" t="s">
        <v>83</v>
      </c>
      <c r="O2" s="257" t="s">
        <v>131</v>
      </c>
    </row>
    <row r="3" spans="1:15" ht="15.75" x14ac:dyDescent="0.25">
      <c r="A3" s="251"/>
      <c r="B3" s="252"/>
      <c r="C3" s="216">
        <f>'Profitability forecast'!C5</f>
        <v>43466</v>
      </c>
      <c r="D3" s="216">
        <f>'Profitability forecast'!D5</f>
        <v>43497</v>
      </c>
      <c r="E3" s="216">
        <f>'Profitability forecast'!E5</f>
        <v>43525</v>
      </c>
      <c r="F3" s="216">
        <f>'Profitability forecast'!F5</f>
        <v>43556</v>
      </c>
      <c r="G3" s="216">
        <f>'Profitability forecast'!G5</f>
        <v>43586</v>
      </c>
      <c r="H3" s="216">
        <f>'Profitability forecast'!H5</f>
        <v>43617</v>
      </c>
      <c r="I3" s="216">
        <f>'Profitability forecast'!I5</f>
        <v>43647</v>
      </c>
      <c r="J3" s="216">
        <f>'Profitability forecast'!J5</f>
        <v>43678</v>
      </c>
      <c r="K3" s="216">
        <f>'Profitability forecast'!K5</f>
        <v>43709</v>
      </c>
      <c r="L3" s="216">
        <f>'Profitability forecast'!L5</f>
        <v>43739</v>
      </c>
      <c r="M3" s="216">
        <f>'Profitability forecast'!M5</f>
        <v>43770</v>
      </c>
      <c r="N3" s="216">
        <f>'Profitability forecast'!N5</f>
        <v>43800</v>
      </c>
      <c r="O3" s="257"/>
    </row>
    <row r="4" spans="1:15" ht="15.75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6"/>
    </row>
    <row r="5" spans="1:15" ht="15.75" x14ac:dyDescent="0.25">
      <c r="A5" s="7" t="s">
        <v>3</v>
      </c>
      <c r="B5" s="226" t="s">
        <v>129</v>
      </c>
      <c r="C5" s="209"/>
      <c r="D5" s="190">
        <f>C34</f>
        <v>0</v>
      </c>
      <c r="E5" s="190">
        <f>D34</f>
        <v>0</v>
      </c>
      <c r="F5" s="190">
        <f>E34</f>
        <v>0</v>
      </c>
      <c r="G5" s="190">
        <f>F34</f>
        <v>0</v>
      </c>
      <c r="H5" s="190">
        <f>G34</f>
        <v>0</v>
      </c>
      <c r="I5" s="190">
        <f t="shared" ref="I5:N5" si="0">H34</f>
        <v>0</v>
      </c>
      <c r="J5" s="190">
        <f t="shared" si="0"/>
        <v>0</v>
      </c>
      <c r="K5" s="190">
        <f t="shared" si="0"/>
        <v>0</v>
      </c>
      <c r="L5" s="190">
        <f t="shared" si="0"/>
        <v>0</v>
      </c>
      <c r="M5" s="190">
        <f t="shared" si="0"/>
        <v>0</v>
      </c>
      <c r="N5" s="190">
        <f t="shared" si="0"/>
        <v>0</v>
      </c>
      <c r="O5" s="77"/>
    </row>
    <row r="6" spans="1:15" ht="15.75" x14ac:dyDescent="0.25">
      <c r="A6" s="5"/>
      <c r="B6" s="9" t="s">
        <v>110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77"/>
    </row>
    <row r="7" spans="1:15" ht="15.75" x14ac:dyDescent="0.25">
      <c r="A7" s="10"/>
      <c r="B7" s="11" t="s">
        <v>111</v>
      </c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2">
        <f>SUM(C7:N7)</f>
        <v>0</v>
      </c>
    </row>
    <row r="8" spans="1:15" ht="15.75" x14ac:dyDescent="0.25">
      <c r="A8" s="10" t="s">
        <v>10</v>
      </c>
      <c r="B8" s="11" t="s">
        <v>112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2">
        <f t="shared" ref="O8:O32" si="1">SUM(C8:N8)</f>
        <v>0</v>
      </c>
    </row>
    <row r="9" spans="1:15" ht="15.75" x14ac:dyDescent="0.25">
      <c r="A9" s="10" t="s">
        <v>10</v>
      </c>
      <c r="B9" s="11" t="s">
        <v>39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2">
        <f t="shared" si="1"/>
        <v>0</v>
      </c>
    </row>
    <row r="10" spans="1:15" ht="15.75" x14ac:dyDescent="0.25">
      <c r="A10" s="12" t="s">
        <v>6</v>
      </c>
      <c r="B10" s="13" t="s">
        <v>113</v>
      </c>
      <c r="C10" s="190">
        <f t="shared" ref="C10:N10" si="2">SUM(C7:C9)</f>
        <v>0</v>
      </c>
      <c r="D10" s="190">
        <f t="shared" si="2"/>
        <v>0</v>
      </c>
      <c r="E10" s="190">
        <f t="shared" si="2"/>
        <v>0</v>
      </c>
      <c r="F10" s="190">
        <f t="shared" si="2"/>
        <v>0</v>
      </c>
      <c r="G10" s="190">
        <f t="shared" si="2"/>
        <v>0</v>
      </c>
      <c r="H10" s="190">
        <f t="shared" si="2"/>
        <v>0</v>
      </c>
      <c r="I10" s="190">
        <f t="shared" si="2"/>
        <v>0</v>
      </c>
      <c r="J10" s="190">
        <f t="shared" si="2"/>
        <v>0</v>
      </c>
      <c r="K10" s="190">
        <f t="shared" si="2"/>
        <v>0</v>
      </c>
      <c r="L10" s="190">
        <f t="shared" si="2"/>
        <v>0</v>
      </c>
      <c r="M10" s="190">
        <f t="shared" si="2"/>
        <v>0</v>
      </c>
      <c r="N10" s="190">
        <f t="shared" si="2"/>
        <v>0</v>
      </c>
      <c r="O10" s="192">
        <f t="shared" si="1"/>
        <v>0</v>
      </c>
    </row>
    <row r="11" spans="1:15" ht="15.75" x14ac:dyDescent="0.25">
      <c r="A11" s="12" t="s">
        <v>7</v>
      </c>
      <c r="B11" s="13" t="s">
        <v>114</v>
      </c>
      <c r="C11" s="190">
        <f t="shared" ref="C11:N11" si="3">SUM(C5 + C10)</f>
        <v>0</v>
      </c>
      <c r="D11" s="190">
        <f t="shared" si="3"/>
        <v>0</v>
      </c>
      <c r="E11" s="190">
        <f t="shared" si="3"/>
        <v>0</v>
      </c>
      <c r="F11" s="190">
        <f t="shared" si="3"/>
        <v>0</v>
      </c>
      <c r="G11" s="190">
        <f t="shared" si="3"/>
        <v>0</v>
      </c>
      <c r="H11" s="190">
        <f t="shared" si="3"/>
        <v>0</v>
      </c>
      <c r="I11" s="190">
        <f t="shared" si="3"/>
        <v>0</v>
      </c>
      <c r="J11" s="190">
        <f t="shared" si="3"/>
        <v>0</v>
      </c>
      <c r="K11" s="190">
        <f t="shared" si="3"/>
        <v>0</v>
      </c>
      <c r="L11" s="190">
        <f t="shared" si="3"/>
        <v>0</v>
      </c>
      <c r="M11" s="190">
        <f t="shared" si="3"/>
        <v>0</v>
      </c>
      <c r="N11" s="190">
        <f t="shared" si="3"/>
        <v>0</v>
      </c>
      <c r="O11" s="77"/>
    </row>
    <row r="12" spans="1:15" ht="15.75" x14ac:dyDescent="0.25">
      <c r="A12" s="5"/>
      <c r="B12" s="9" t="s">
        <v>115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77"/>
    </row>
    <row r="13" spans="1:15" ht="15.75" x14ac:dyDescent="0.25">
      <c r="A13" s="10"/>
      <c r="B13" s="11" t="s">
        <v>53</v>
      </c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2">
        <f t="shared" si="1"/>
        <v>0</v>
      </c>
    </row>
    <row r="14" spans="1:15" ht="15.75" x14ac:dyDescent="0.25">
      <c r="A14" s="10" t="s">
        <v>10</v>
      </c>
      <c r="B14" s="11" t="s">
        <v>116</v>
      </c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2">
        <f t="shared" si="1"/>
        <v>0</v>
      </c>
    </row>
    <row r="15" spans="1:15" ht="15.75" x14ac:dyDescent="0.25">
      <c r="A15" s="10" t="s">
        <v>10</v>
      </c>
      <c r="B15" s="11" t="s">
        <v>86</v>
      </c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2">
        <f t="shared" si="1"/>
        <v>0</v>
      </c>
    </row>
    <row r="16" spans="1:15" ht="15.75" x14ac:dyDescent="0.25">
      <c r="A16" s="10" t="s">
        <v>10</v>
      </c>
      <c r="B16" s="11" t="s">
        <v>89</v>
      </c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2">
        <f t="shared" si="1"/>
        <v>0</v>
      </c>
    </row>
    <row r="17" spans="1:15" ht="15.75" x14ac:dyDescent="0.25">
      <c r="A17" s="10" t="s">
        <v>10</v>
      </c>
      <c r="B17" s="11" t="s">
        <v>90</v>
      </c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2">
        <f t="shared" si="1"/>
        <v>0</v>
      </c>
    </row>
    <row r="18" spans="1:15" ht="15.75" x14ac:dyDescent="0.25">
      <c r="A18" s="10" t="s">
        <v>10</v>
      </c>
      <c r="B18" s="11" t="s">
        <v>33</v>
      </c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2">
        <f t="shared" si="1"/>
        <v>0</v>
      </c>
    </row>
    <row r="19" spans="1:15" ht="15.75" x14ac:dyDescent="0.25">
      <c r="A19" s="10" t="s">
        <v>10</v>
      </c>
      <c r="B19" s="11" t="s">
        <v>91</v>
      </c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2">
        <f t="shared" si="1"/>
        <v>0</v>
      </c>
    </row>
    <row r="20" spans="1:15" ht="15.75" x14ac:dyDescent="0.25">
      <c r="A20" s="10" t="s">
        <v>10</v>
      </c>
      <c r="B20" s="11" t="s">
        <v>92</v>
      </c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2">
        <f t="shared" si="1"/>
        <v>0</v>
      </c>
    </row>
    <row r="21" spans="1:15" ht="15.75" x14ac:dyDescent="0.25">
      <c r="A21" s="10" t="s">
        <v>10</v>
      </c>
      <c r="B21" s="11" t="s">
        <v>93</v>
      </c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2">
        <f t="shared" si="1"/>
        <v>0</v>
      </c>
    </row>
    <row r="22" spans="1:15" ht="15.75" x14ac:dyDescent="0.25">
      <c r="A22" s="10" t="s">
        <v>10</v>
      </c>
      <c r="B22" s="11" t="s">
        <v>94</v>
      </c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2">
        <f t="shared" si="1"/>
        <v>0</v>
      </c>
    </row>
    <row r="23" spans="1:15" ht="15.75" x14ac:dyDescent="0.25">
      <c r="A23" s="10" t="s">
        <v>10</v>
      </c>
      <c r="B23" s="11" t="s">
        <v>96</v>
      </c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2">
        <f t="shared" si="1"/>
        <v>0</v>
      </c>
    </row>
    <row r="24" spans="1:15" ht="15.75" x14ac:dyDescent="0.25">
      <c r="A24" s="10" t="s">
        <v>10</v>
      </c>
      <c r="B24" s="11" t="s">
        <v>95</v>
      </c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2">
        <f t="shared" si="1"/>
        <v>0</v>
      </c>
    </row>
    <row r="25" spans="1:15" ht="15.75" x14ac:dyDescent="0.25">
      <c r="A25" s="10" t="s">
        <v>10</v>
      </c>
      <c r="B25" s="11" t="s">
        <v>97</v>
      </c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2">
        <f t="shared" si="1"/>
        <v>0</v>
      </c>
    </row>
    <row r="26" spans="1:15" ht="15.75" x14ac:dyDescent="0.25">
      <c r="A26" s="10" t="s">
        <v>10</v>
      </c>
      <c r="B26" s="11" t="s">
        <v>98</v>
      </c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2">
        <f t="shared" si="1"/>
        <v>0</v>
      </c>
    </row>
    <row r="27" spans="1:15" ht="15.75" x14ac:dyDescent="0.25">
      <c r="A27" s="10" t="s">
        <v>10</v>
      </c>
      <c r="B27" s="222" t="s">
        <v>128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2">
        <f t="shared" si="1"/>
        <v>0</v>
      </c>
    </row>
    <row r="28" spans="1:15" ht="15.75" x14ac:dyDescent="0.25">
      <c r="A28" s="10" t="s">
        <v>10</v>
      </c>
      <c r="B28" s="11" t="s">
        <v>39</v>
      </c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2">
        <f t="shared" si="1"/>
        <v>0</v>
      </c>
    </row>
    <row r="29" spans="1:15" ht="15.75" x14ac:dyDescent="0.25">
      <c r="A29" s="10" t="s">
        <v>10</v>
      </c>
      <c r="B29" s="11" t="s">
        <v>119</v>
      </c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2">
        <f t="shared" si="1"/>
        <v>0</v>
      </c>
    </row>
    <row r="30" spans="1:15" ht="15.75" x14ac:dyDescent="0.25">
      <c r="A30" s="10" t="s">
        <v>10</v>
      </c>
      <c r="B30" s="11" t="s">
        <v>118</v>
      </c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2">
        <f t="shared" si="1"/>
        <v>0</v>
      </c>
    </row>
    <row r="31" spans="1:15" ht="15.75" x14ac:dyDescent="0.25">
      <c r="A31" s="12" t="s">
        <v>11</v>
      </c>
      <c r="B31" s="13" t="s">
        <v>120</v>
      </c>
      <c r="C31" s="190">
        <f t="shared" ref="C31:N31" si="4">SUM(C13:C30)</f>
        <v>0</v>
      </c>
      <c r="D31" s="190">
        <f t="shared" si="4"/>
        <v>0</v>
      </c>
      <c r="E31" s="190">
        <f t="shared" si="4"/>
        <v>0</v>
      </c>
      <c r="F31" s="190">
        <f t="shared" si="4"/>
        <v>0</v>
      </c>
      <c r="G31" s="190">
        <f t="shared" si="4"/>
        <v>0</v>
      </c>
      <c r="H31" s="190">
        <f t="shared" si="4"/>
        <v>0</v>
      </c>
      <c r="I31" s="190">
        <f t="shared" si="4"/>
        <v>0</v>
      </c>
      <c r="J31" s="190">
        <f t="shared" si="4"/>
        <v>0</v>
      </c>
      <c r="K31" s="190">
        <f t="shared" si="4"/>
        <v>0</v>
      </c>
      <c r="L31" s="190">
        <f t="shared" si="4"/>
        <v>0</v>
      </c>
      <c r="M31" s="190">
        <f t="shared" si="4"/>
        <v>0</v>
      </c>
      <c r="N31" s="190">
        <f t="shared" si="4"/>
        <v>0</v>
      </c>
      <c r="O31" s="192">
        <f t="shared" si="1"/>
        <v>0</v>
      </c>
    </row>
    <row r="32" spans="1:15" ht="15.75" x14ac:dyDescent="0.25">
      <c r="A32" s="7"/>
      <c r="B32" s="14" t="s">
        <v>121</v>
      </c>
      <c r="C32" s="190">
        <f t="shared" ref="C32:N32" si="5">C10-C31</f>
        <v>0</v>
      </c>
      <c r="D32" s="190">
        <f t="shared" si="5"/>
        <v>0</v>
      </c>
      <c r="E32" s="190">
        <f t="shared" si="5"/>
        <v>0</v>
      </c>
      <c r="F32" s="190">
        <f t="shared" si="5"/>
        <v>0</v>
      </c>
      <c r="G32" s="190">
        <f t="shared" si="5"/>
        <v>0</v>
      </c>
      <c r="H32" s="190">
        <f t="shared" si="5"/>
        <v>0</v>
      </c>
      <c r="I32" s="190">
        <f t="shared" si="5"/>
        <v>0</v>
      </c>
      <c r="J32" s="190">
        <f t="shared" si="5"/>
        <v>0</v>
      </c>
      <c r="K32" s="190">
        <f t="shared" si="5"/>
        <v>0</v>
      </c>
      <c r="L32" s="190">
        <f t="shared" si="5"/>
        <v>0</v>
      </c>
      <c r="M32" s="190">
        <f t="shared" si="5"/>
        <v>0</v>
      </c>
      <c r="N32" s="190">
        <f t="shared" si="5"/>
        <v>0</v>
      </c>
      <c r="O32" s="192">
        <f t="shared" si="1"/>
        <v>0</v>
      </c>
    </row>
    <row r="33" spans="1:15" ht="15.75" x14ac:dyDescent="0.25">
      <c r="A33" s="7"/>
      <c r="B33" s="15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7"/>
    </row>
    <row r="34" spans="1:15" ht="15.75" x14ac:dyDescent="0.25">
      <c r="A34" s="7"/>
      <c r="B34" s="8" t="s">
        <v>122</v>
      </c>
      <c r="C34" s="190">
        <f t="shared" ref="C34:N34" si="6">C11-C31</f>
        <v>0</v>
      </c>
      <c r="D34" s="190">
        <f t="shared" si="6"/>
        <v>0</v>
      </c>
      <c r="E34" s="190">
        <f t="shared" si="6"/>
        <v>0</v>
      </c>
      <c r="F34" s="190">
        <f t="shared" si="6"/>
        <v>0</v>
      </c>
      <c r="G34" s="190">
        <f t="shared" si="6"/>
        <v>0</v>
      </c>
      <c r="H34" s="190">
        <f t="shared" si="6"/>
        <v>0</v>
      </c>
      <c r="I34" s="190">
        <f t="shared" si="6"/>
        <v>0</v>
      </c>
      <c r="J34" s="190">
        <f t="shared" si="6"/>
        <v>0</v>
      </c>
      <c r="K34" s="190">
        <f t="shared" si="6"/>
        <v>0</v>
      </c>
      <c r="L34" s="190">
        <f t="shared" si="6"/>
        <v>0</v>
      </c>
      <c r="M34" s="190">
        <f t="shared" si="6"/>
        <v>0</v>
      </c>
      <c r="N34" s="190">
        <f t="shared" si="6"/>
        <v>0</v>
      </c>
      <c r="O34" s="176"/>
    </row>
    <row r="35" spans="1:15" x14ac:dyDescent="0.25">
      <c r="A35" s="183"/>
      <c r="B35" s="120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2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ht="23.25" x14ac:dyDescent="0.25">
      <c r="A37" s="207" t="s">
        <v>123</v>
      </c>
      <c r="B37" s="208"/>
      <c r="C37" s="181"/>
      <c r="D37" s="182" t="str">
        <f>D1</f>
        <v>Name:</v>
      </c>
      <c r="E37" s="182">
        <f>'Private costs'!B4</f>
        <v>0</v>
      </c>
      <c r="F37" s="182">
        <f>'Private costs'!C4</f>
        <v>0</v>
      </c>
      <c r="G37" s="182"/>
      <c r="H37" s="182"/>
      <c r="I37" s="120"/>
      <c r="J37" s="120"/>
      <c r="K37" s="120"/>
      <c r="L37" s="120"/>
      <c r="M37" s="120"/>
      <c r="N37" s="120"/>
      <c r="O37" s="170"/>
    </row>
    <row r="38" spans="1:15" x14ac:dyDescent="0.25">
      <c r="A38" s="253" t="s">
        <v>104</v>
      </c>
      <c r="B38" s="254"/>
      <c r="C38" s="72" t="s">
        <v>72</v>
      </c>
      <c r="D38" s="73" t="s">
        <v>73</v>
      </c>
      <c r="E38" s="73" t="s">
        <v>74</v>
      </c>
      <c r="F38" s="73" t="s">
        <v>75</v>
      </c>
      <c r="G38" s="73" t="s">
        <v>76</v>
      </c>
      <c r="H38" s="73" t="s">
        <v>77</v>
      </c>
      <c r="I38" s="72" t="s">
        <v>78</v>
      </c>
      <c r="J38" s="73" t="s">
        <v>79</v>
      </c>
      <c r="K38" s="72" t="s">
        <v>80</v>
      </c>
      <c r="L38" s="73" t="s">
        <v>81</v>
      </c>
      <c r="M38" s="72" t="s">
        <v>82</v>
      </c>
      <c r="N38" s="73" t="s">
        <v>83</v>
      </c>
      <c r="O38" s="248" t="s">
        <v>131</v>
      </c>
    </row>
    <row r="39" spans="1:15" ht="15.75" x14ac:dyDescent="0.25">
      <c r="A39" s="255"/>
      <c r="B39" s="256"/>
      <c r="C39" s="217">
        <f>'Profitability forecast'!C35</f>
        <v>43831</v>
      </c>
      <c r="D39" s="217">
        <f>'Profitability forecast'!D35</f>
        <v>43862</v>
      </c>
      <c r="E39" s="217">
        <f>'Profitability forecast'!E35</f>
        <v>43891</v>
      </c>
      <c r="F39" s="217">
        <f>'Profitability forecast'!F35</f>
        <v>43922</v>
      </c>
      <c r="G39" s="217">
        <f>'Profitability forecast'!G35</f>
        <v>43952</v>
      </c>
      <c r="H39" s="217">
        <f>'Profitability forecast'!H35</f>
        <v>43983</v>
      </c>
      <c r="I39" s="217">
        <f>'Profitability forecast'!I35</f>
        <v>44013</v>
      </c>
      <c r="J39" s="217">
        <f>'Profitability forecast'!J35</f>
        <v>44044</v>
      </c>
      <c r="K39" s="217">
        <f>'Profitability forecast'!K35</f>
        <v>44075</v>
      </c>
      <c r="L39" s="217">
        <f>'Profitability forecast'!L35</f>
        <v>44105</v>
      </c>
      <c r="M39" s="217">
        <f>'Profitability forecast'!M35</f>
        <v>44136</v>
      </c>
      <c r="N39" s="217">
        <f>'Profitability forecast'!N35</f>
        <v>44166</v>
      </c>
      <c r="O39" s="248"/>
    </row>
    <row r="40" spans="1:15" ht="15.75" x14ac:dyDescent="0.25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76"/>
    </row>
    <row r="41" spans="1:15" ht="15.75" x14ac:dyDescent="0.25">
      <c r="A41" s="7" t="s">
        <v>3</v>
      </c>
      <c r="B41" s="8" t="s">
        <v>130</v>
      </c>
      <c r="C41" s="190">
        <f>N34</f>
        <v>0</v>
      </c>
      <c r="D41" s="190">
        <f>C70</f>
        <v>0</v>
      </c>
      <c r="E41" s="190">
        <f t="shared" ref="E41:N41" si="7">D70</f>
        <v>0</v>
      </c>
      <c r="F41" s="190">
        <f t="shared" si="7"/>
        <v>0</v>
      </c>
      <c r="G41" s="190">
        <f t="shared" si="7"/>
        <v>0</v>
      </c>
      <c r="H41" s="190">
        <f t="shared" si="7"/>
        <v>0</v>
      </c>
      <c r="I41" s="190">
        <f t="shared" si="7"/>
        <v>0</v>
      </c>
      <c r="J41" s="190">
        <f t="shared" si="7"/>
        <v>0</v>
      </c>
      <c r="K41" s="190">
        <f t="shared" si="7"/>
        <v>0</v>
      </c>
      <c r="L41" s="190">
        <f t="shared" si="7"/>
        <v>0</v>
      </c>
      <c r="M41" s="190">
        <f t="shared" si="7"/>
        <v>0</v>
      </c>
      <c r="N41" s="190">
        <f t="shared" si="7"/>
        <v>0</v>
      </c>
      <c r="O41" s="77"/>
    </row>
    <row r="42" spans="1:15" ht="15.75" x14ac:dyDescent="0.25">
      <c r="A42" s="5"/>
      <c r="B42" s="9" t="s">
        <v>110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77"/>
    </row>
    <row r="43" spans="1:15" ht="15.75" x14ac:dyDescent="0.25">
      <c r="A43" s="10"/>
      <c r="B43" s="11" t="s">
        <v>111</v>
      </c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2">
        <f>SUM(C43:N43)</f>
        <v>0</v>
      </c>
    </row>
    <row r="44" spans="1:15" ht="15.75" x14ac:dyDescent="0.25">
      <c r="A44" s="10" t="s">
        <v>10</v>
      </c>
      <c r="B44" s="11" t="s">
        <v>112</v>
      </c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2">
        <f t="shared" ref="O44:O68" si="8">SUM(C44:N44)</f>
        <v>0</v>
      </c>
    </row>
    <row r="45" spans="1:15" ht="15.75" x14ac:dyDescent="0.25">
      <c r="A45" s="10" t="s">
        <v>10</v>
      </c>
      <c r="B45" s="11" t="s">
        <v>39</v>
      </c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2">
        <f t="shared" si="8"/>
        <v>0</v>
      </c>
    </row>
    <row r="46" spans="1:15" ht="15.75" x14ac:dyDescent="0.25">
      <c r="A46" s="12" t="s">
        <v>6</v>
      </c>
      <c r="B46" s="13" t="s">
        <v>113</v>
      </c>
      <c r="C46" s="190">
        <f t="shared" ref="C46:N46" si="9">SUM(C43:C45)</f>
        <v>0</v>
      </c>
      <c r="D46" s="190">
        <f t="shared" si="9"/>
        <v>0</v>
      </c>
      <c r="E46" s="190">
        <f t="shared" si="9"/>
        <v>0</v>
      </c>
      <c r="F46" s="190">
        <f t="shared" si="9"/>
        <v>0</v>
      </c>
      <c r="G46" s="190">
        <f t="shared" si="9"/>
        <v>0</v>
      </c>
      <c r="H46" s="190">
        <f t="shared" si="9"/>
        <v>0</v>
      </c>
      <c r="I46" s="190">
        <f t="shared" si="9"/>
        <v>0</v>
      </c>
      <c r="J46" s="190">
        <f t="shared" si="9"/>
        <v>0</v>
      </c>
      <c r="K46" s="190">
        <f t="shared" si="9"/>
        <v>0</v>
      </c>
      <c r="L46" s="190">
        <f t="shared" si="9"/>
        <v>0</v>
      </c>
      <c r="M46" s="190">
        <f t="shared" si="9"/>
        <v>0</v>
      </c>
      <c r="N46" s="190">
        <f t="shared" si="9"/>
        <v>0</v>
      </c>
      <c r="O46" s="192">
        <f t="shared" si="8"/>
        <v>0</v>
      </c>
    </row>
    <row r="47" spans="1:15" ht="15.75" x14ac:dyDescent="0.25">
      <c r="A47" s="12" t="s">
        <v>7</v>
      </c>
      <c r="B47" s="13" t="s">
        <v>114</v>
      </c>
      <c r="C47" s="190">
        <f>C41 + C46</f>
        <v>0</v>
      </c>
      <c r="D47" s="190">
        <f t="shared" ref="D47:N47" si="10">D41 + D46</f>
        <v>0</v>
      </c>
      <c r="E47" s="190">
        <f t="shared" si="10"/>
        <v>0</v>
      </c>
      <c r="F47" s="190">
        <f t="shared" si="10"/>
        <v>0</v>
      </c>
      <c r="G47" s="190">
        <f t="shared" si="10"/>
        <v>0</v>
      </c>
      <c r="H47" s="190">
        <f t="shared" si="10"/>
        <v>0</v>
      </c>
      <c r="I47" s="190">
        <f t="shared" si="10"/>
        <v>0</v>
      </c>
      <c r="J47" s="190">
        <f t="shared" si="10"/>
        <v>0</v>
      </c>
      <c r="K47" s="190">
        <f t="shared" si="10"/>
        <v>0</v>
      </c>
      <c r="L47" s="190">
        <f t="shared" si="10"/>
        <v>0</v>
      </c>
      <c r="M47" s="190">
        <f t="shared" si="10"/>
        <v>0</v>
      </c>
      <c r="N47" s="190">
        <f t="shared" si="10"/>
        <v>0</v>
      </c>
      <c r="O47" s="77"/>
    </row>
    <row r="48" spans="1:15" ht="15.75" x14ac:dyDescent="0.25">
      <c r="A48" s="10"/>
      <c r="B48" s="9" t="s">
        <v>115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77"/>
    </row>
    <row r="49" spans="1:15" ht="15.75" x14ac:dyDescent="0.25">
      <c r="A49" s="10"/>
      <c r="B49" s="11" t="s">
        <v>53</v>
      </c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2">
        <f t="shared" si="8"/>
        <v>0</v>
      </c>
    </row>
    <row r="50" spans="1:15" ht="15.75" x14ac:dyDescent="0.25">
      <c r="A50" s="10" t="s">
        <v>10</v>
      </c>
      <c r="B50" s="11" t="s">
        <v>116</v>
      </c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2">
        <f t="shared" si="8"/>
        <v>0</v>
      </c>
    </row>
    <row r="51" spans="1:15" ht="15.75" x14ac:dyDescent="0.25">
      <c r="A51" s="10" t="s">
        <v>10</v>
      </c>
      <c r="B51" s="11" t="s">
        <v>86</v>
      </c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2">
        <f t="shared" si="8"/>
        <v>0</v>
      </c>
    </row>
    <row r="52" spans="1:15" ht="15.75" x14ac:dyDescent="0.25">
      <c r="A52" s="10" t="s">
        <v>10</v>
      </c>
      <c r="B52" s="11" t="s">
        <v>89</v>
      </c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2">
        <f t="shared" si="8"/>
        <v>0</v>
      </c>
    </row>
    <row r="53" spans="1:15" ht="15.75" x14ac:dyDescent="0.25">
      <c r="A53" s="10" t="s">
        <v>10</v>
      </c>
      <c r="B53" s="11" t="s">
        <v>90</v>
      </c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2">
        <f t="shared" si="8"/>
        <v>0</v>
      </c>
    </row>
    <row r="54" spans="1:15" ht="15.75" x14ac:dyDescent="0.25">
      <c r="A54" s="10" t="s">
        <v>10</v>
      </c>
      <c r="B54" s="11" t="s">
        <v>33</v>
      </c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2">
        <f t="shared" si="8"/>
        <v>0</v>
      </c>
    </row>
    <row r="55" spans="1:15" ht="15.75" x14ac:dyDescent="0.25">
      <c r="A55" s="10" t="s">
        <v>10</v>
      </c>
      <c r="B55" s="11" t="s">
        <v>91</v>
      </c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2">
        <f t="shared" si="8"/>
        <v>0</v>
      </c>
    </row>
    <row r="56" spans="1:15" ht="15.75" x14ac:dyDescent="0.25">
      <c r="A56" s="10" t="s">
        <v>10</v>
      </c>
      <c r="B56" s="11" t="s">
        <v>92</v>
      </c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2">
        <f t="shared" si="8"/>
        <v>0</v>
      </c>
    </row>
    <row r="57" spans="1:15" ht="15.75" x14ac:dyDescent="0.25">
      <c r="A57" s="10" t="s">
        <v>10</v>
      </c>
      <c r="B57" s="11" t="s">
        <v>93</v>
      </c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2">
        <f t="shared" si="8"/>
        <v>0</v>
      </c>
    </row>
    <row r="58" spans="1:15" ht="15.75" x14ac:dyDescent="0.25">
      <c r="A58" s="10" t="s">
        <v>10</v>
      </c>
      <c r="B58" s="11" t="s">
        <v>94</v>
      </c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2">
        <f t="shared" si="8"/>
        <v>0</v>
      </c>
    </row>
    <row r="59" spans="1:15" ht="15.75" x14ac:dyDescent="0.25">
      <c r="A59" s="10" t="s">
        <v>10</v>
      </c>
      <c r="B59" s="11" t="s">
        <v>96</v>
      </c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2">
        <f t="shared" si="8"/>
        <v>0</v>
      </c>
    </row>
    <row r="60" spans="1:15" ht="15.75" x14ac:dyDescent="0.25">
      <c r="A60" s="10" t="s">
        <v>10</v>
      </c>
      <c r="B60" s="11" t="s">
        <v>95</v>
      </c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2">
        <f t="shared" si="8"/>
        <v>0</v>
      </c>
    </row>
    <row r="61" spans="1:15" ht="15.75" x14ac:dyDescent="0.25">
      <c r="A61" s="10" t="s">
        <v>10</v>
      </c>
      <c r="B61" s="11" t="s">
        <v>97</v>
      </c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2">
        <f t="shared" si="8"/>
        <v>0</v>
      </c>
    </row>
    <row r="62" spans="1:15" ht="15.75" x14ac:dyDescent="0.25">
      <c r="A62" s="10" t="s">
        <v>10</v>
      </c>
      <c r="B62" s="11" t="s">
        <v>98</v>
      </c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2">
        <f t="shared" si="8"/>
        <v>0</v>
      </c>
    </row>
    <row r="63" spans="1:15" ht="15.75" x14ac:dyDescent="0.25">
      <c r="A63" s="10" t="s">
        <v>10</v>
      </c>
      <c r="B63" s="11" t="s">
        <v>128</v>
      </c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2">
        <f t="shared" si="8"/>
        <v>0</v>
      </c>
    </row>
    <row r="64" spans="1:15" ht="15.75" x14ac:dyDescent="0.25">
      <c r="A64" s="10" t="s">
        <v>10</v>
      </c>
      <c r="B64" s="11" t="s">
        <v>39</v>
      </c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2">
        <f t="shared" si="8"/>
        <v>0</v>
      </c>
    </row>
    <row r="65" spans="1:15" ht="15.75" x14ac:dyDescent="0.25">
      <c r="A65" s="10" t="s">
        <v>10</v>
      </c>
      <c r="B65" s="11" t="s">
        <v>119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2">
        <f t="shared" si="8"/>
        <v>0</v>
      </c>
    </row>
    <row r="66" spans="1:15" ht="15.75" x14ac:dyDescent="0.25">
      <c r="A66" s="10" t="s">
        <v>10</v>
      </c>
      <c r="B66" s="11" t="s">
        <v>118</v>
      </c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2">
        <f t="shared" si="8"/>
        <v>0</v>
      </c>
    </row>
    <row r="67" spans="1:15" ht="15.75" x14ac:dyDescent="0.25">
      <c r="A67" s="12" t="s">
        <v>11</v>
      </c>
      <c r="B67" s="13" t="s">
        <v>120</v>
      </c>
      <c r="C67" s="190">
        <f t="shared" ref="C67:N67" si="11">SUM(C49:C66)</f>
        <v>0</v>
      </c>
      <c r="D67" s="190">
        <f t="shared" si="11"/>
        <v>0</v>
      </c>
      <c r="E67" s="190">
        <f t="shared" si="11"/>
        <v>0</v>
      </c>
      <c r="F67" s="190">
        <f t="shared" si="11"/>
        <v>0</v>
      </c>
      <c r="G67" s="190">
        <f t="shared" si="11"/>
        <v>0</v>
      </c>
      <c r="H67" s="190">
        <f t="shared" si="11"/>
        <v>0</v>
      </c>
      <c r="I67" s="190">
        <f t="shared" si="11"/>
        <v>0</v>
      </c>
      <c r="J67" s="190">
        <f t="shared" si="11"/>
        <v>0</v>
      </c>
      <c r="K67" s="190">
        <f t="shared" si="11"/>
        <v>0</v>
      </c>
      <c r="L67" s="190">
        <f t="shared" si="11"/>
        <v>0</v>
      </c>
      <c r="M67" s="190">
        <f t="shared" si="11"/>
        <v>0</v>
      </c>
      <c r="N67" s="190">
        <f t="shared" si="11"/>
        <v>0</v>
      </c>
      <c r="O67" s="192">
        <f t="shared" si="8"/>
        <v>0</v>
      </c>
    </row>
    <row r="68" spans="1:15" ht="15.75" x14ac:dyDescent="0.25">
      <c r="A68" s="12"/>
      <c r="B68" s="14" t="s">
        <v>121</v>
      </c>
      <c r="C68" s="190">
        <f t="shared" ref="C68:N68" si="12">C46-C67</f>
        <v>0</v>
      </c>
      <c r="D68" s="190">
        <f t="shared" si="12"/>
        <v>0</v>
      </c>
      <c r="E68" s="190">
        <f t="shared" si="12"/>
        <v>0</v>
      </c>
      <c r="F68" s="190">
        <f t="shared" si="12"/>
        <v>0</v>
      </c>
      <c r="G68" s="190">
        <f t="shared" si="12"/>
        <v>0</v>
      </c>
      <c r="H68" s="190">
        <f t="shared" si="12"/>
        <v>0</v>
      </c>
      <c r="I68" s="190">
        <f t="shared" si="12"/>
        <v>0</v>
      </c>
      <c r="J68" s="190">
        <f t="shared" si="12"/>
        <v>0</v>
      </c>
      <c r="K68" s="190">
        <f t="shared" si="12"/>
        <v>0</v>
      </c>
      <c r="L68" s="190">
        <f t="shared" si="12"/>
        <v>0</v>
      </c>
      <c r="M68" s="190">
        <f t="shared" si="12"/>
        <v>0</v>
      </c>
      <c r="N68" s="190">
        <f t="shared" si="12"/>
        <v>0</v>
      </c>
      <c r="O68" s="192">
        <f t="shared" si="8"/>
        <v>0</v>
      </c>
    </row>
    <row r="69" spans="1:15" ht="15.75" x14ac:dyDescent="0.25">
      <c r="A69" s="7"/>
      <c r="B69" s="15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7"/>
    </row>
    <row r="70" spans="1:15" ht="15.75" x14ac:dyDescent="0.25">
      <c r="A70" s="7"/>
      <c r="B70" s="8" t="s">
        <v>122</v>
      </c>
      <c r="C70" s="190">
        <f t="shared" ref="C70:N70" si="13">C47-C67</f>
        <v>0</v>
      </c>
      <c r="D70" s="190">
        <f t="shared" si="13"/>
        <v>0</v>
      </c>
      <c r="E70" s="190">
        <f t="shared" si="13"/>
        <v>0</v>
      </c>
      <c r="F70" s="190">
        <f t="shared" si="13"/>
        <v>0</v>
      </c>
      <c r="G70" s="190">
        <f t="shared" si="13"/>
        <v>0</v>
      </c>
      <c r="H70" s="190">
        <f t="shared" si="13"/>
        <v>0</v>
      </c>
      <c r="I70" s="190">
        <f t="shared" si="13"/>
        <v>0</v>
      </c>
      <c r="J70" s="190">
        <f t="shared" si="13"/>
        <v>0</v>
      </c>
      <c r="K70" s="190">
        <f t="shared" si="13"/>
        <v>0</v>
      </c>
      <c r="L70" s="190">
        <f t="shared" si="13"/>
        <v>0</v>
      </c>
      <c r="M70" s="190">
        <f t="shared" si="13"/>
        <v>0</v>
      </c>
      <c r="N70" s="190">
        <f t="shared" si="13"/>
        <v>0</v>
      </c>
      <c r="O70" s="176"/>
    </row>
    <row r="71" spans="1:15" x14ac:dyDescent="0.25">
      <c r="A71" s="183"/>
      <c r="B71" s="120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</row>
    <row r="72" spans="1:15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</row>
    <row r="73" spans="1:15" ht="23.25" x14ac:dyDescent="0.25">
      <c r="A73" s="207" t="s">
        <v>123</v>
      </c>
      <c r="B73" s="208"/>
      <c r="C73" s="181"/>
      <c r="D73" s="182" t="str">
        <f>D1</f>
        <v>Name:</v>
      </c>
      <c r="E73" s="182">
        <f>'Private costs'!B4</f>
        <v>0</v>
      </c>
      <c r="F73" s="182">
        <f>'Private costs'!C4</f>
        <v>0</v>
      </c>
      <c r="G73" s="182"/>
      <c r="H73" s="182"/>
      <c r="I73" s="120"/>
      <c r="J73" s="120"/>
      <c r="K73" s="120"/>
      <c r="L73" s="120"/>
      <c r="M73" s="120"/>
      <c r="N73" s="120"/>
      <c r="O73" s="170"/>
    </row>
    <row r="74" spans="1:15" x14ac:dyDescent="0.25">
      <c r="A74" s="253" t="s">
        <v>103</v>
      </c>
      <c r="B74" s="254"/>
      <c r="C74" s="72" t="s">
        <v>72</v>
      </c>
      <c r="D74" s="73" t="s">
        <v>73</v>
      </c>
      <c r="E74" s="73" t="s">
        <v>74</v>
      </c>
      <c r="F74" s="73" t="s">
        <v>75</v>
      </c>
      <c r="G74" s="73" t="s">
        <v>76</v>
      </c>
      <c r="H74" s="73" t="s">
        <v>77</v>
      </c>
      <c r="I74" s="72" t="s">
        <v>78</v>
      </c>
      <c r="J74" s="73" t="s">
        <v>79</v>
      </c>
      <c r="K74" s="72" t="s">
        <v>80</v>
      </c>
      <c r="L74" s="73" t="s">
        <v>81</v>
      </c>
      <c r="M74" s="72" t="s">
        <v>82</v>
      </c>
      <c r="N74" s="73" t="s">
        <v>83</v>
      </c>
      <c r="O74" s="248" t="s">
        <v>131</v>
      </c>
    </row>
    <row r="75" spans="1:15" ht="15.75" x14ac:dyDescent="0.25">
      <c r="A75" s="255"/>
      <c r="B75" s="256"/>
      <c r="C75" s="216">
        <f>'Profitability forecast'!C65</f>
        <v>44197</v>
      </c>
      <c r="D75" s="216">
        <f>'Profitability forecast'!D65</f>
        <v>44228</v>
      </c>
      <c r="E75" s="216">
        <f>'Profitability forecast'!E65</f>
        <v>44256</v>
      </c>
      <c r="F75" s="216">
        <f>'Profitability forecast'!F65</f>
        <v>44287</v>
      </c>
      <c r="G75" s="216">
        <f>'Profitability forecast'!G65</f>
        <v>44317</v>
      </c>
      <c r="H75" s="216">
        <f>'Profitability forecast'!H65</f>
        <v>44348</v>
      </c>
      <c r="I75" s="216">
        <f>'Profitability forecast'!I65</f>
        <v>44378</v>
      </c>
      <c r="J75" s="216">
        <f>'Profitability forecast'!J65</f>
        <v>44409</v>
      </c>
      <c r="K75" s="216">
        <f>'Profitability forecast'!K65</f>
        <v>44440</v>
      </c>
      <c r="L75" s="216">
        <f>'Profitability forecast'!L65</f>
        <v>44470</v>
      </c>
      <c r="M75" s="216">
        <f>'Profitability forecast'!M65</f>
        <v>44501</v>
      </c>
      <c r="N75" s="216">
        <f>'Profitability forecast'!N65</f>
        <v>44531</v>
      </c>
      <c r="O75" s="248"/>
    </row>
    <row r="76" spans="1:15" ht="15.75" x14ac:dyDescent="0.25">
      <c r="A76" s="5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76"/>
    </row>
    <row r="77" spans="1:15" ht="15.75" x14ac:dyDescent="0.25">
      <c r="A77" s="7" t="s">
        <v>3</v>
      </c>
      <c r="B77" s="8" t="s">
        <v>130</v>
      </c>
      <c r="C77" s="190">
        <f>N70</f>
        <v>0</v>
      </c>
      <c r="D77" s="190">
        <f>C106</f>
        <v>0</v>
      </c>
      <c r="E77" s="190">
        <f>D106</f>
        <v>0</v>
      </c>
      <c r="F77" s="190">
        <f>E106</f>
        <v>0</v>
      </c>
      <c r="G77" s="190">
        <f>F106</f>
        <v>0</v>
      </c>
      <c r="H77" s="190">
        <f>G106</f>
        <v>0</v>
      </c>
      <c r="I77" s="190">
        <f t="shared" ref="I77:N77" si="14">H106</f>
        <v>0</v>
      </c>
      <c r="J77" s="190">
        <f t="shared" si="14"/>
        <v>0</v>
      </c>
      <c r="K77" s="190">
        <f t="shared" si="14"/>
        <v>0</v>
      </c>
      <c r="L77" s="190">
        <f t="shared" si="14"/>
        <v>0</v>
      </c>
      <c r="M77" s="190">
        <f t="shared" si="14"/>
        <v>0</v>
      </c>
      <c r="N77" s="190">
        <f t="shared" si="14"/>
        <v>0</v>
      </c>
      <c r="O77" s="77"/>
    </row>
    <row r="78" spans="1:15" ht="15.75" x14ac:dyDescent="0.25">
      <c r="A78" s="5"/>
      <c r="B78" s="9" t="s">
        <v>110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77"/>
    </row>
    <row r="79" spans="1:15" ht="15.75" x14ac:dyDescent="0.25">
      <c r="A79" s="10"/>
      <c r="B79" s="11" t="s">
        <v>111</v>
      </c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2">
        <f>SUM(C79:N79)</f>
        <v>0</v>
      </c>
    </row>
    <row r="80" spans="1:15" ht="15.75" x14ac:dyDescent="0.25">
      <c r="A80" s="10" t="s">
        <v>10</v>
      </c>
      <c r="B80" s="11" t="s">
        <v>112</v>
      </c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2">
        <f t="shared" ref="O80:O104" si="15">SUM(C80:N80)</f>
        <v>0</v>
      </c>
    </row>
    <row r="81" spans="1:15" ht="15.75" x14ac:dyDescent="0.25">
      <c r="A81" s="10" t="s">
        <v>10</v>
      </c>
      <c r="B81" s="11" t="s">
        <v>39</v>
      </c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2">
        <f t="shared" si="15"/>
        <v>0</v>
      </c>
    </row>
    <row r="82" spans="1:15" ht="15.75" x14ac:dyDescent="0.25">
      <c r="A82" s="12" t="s">
        <v>6</v>
      </c>
      <c r="B82" s="13" t="s">
        <v>113</v>
      </c>
      <c r="C82" s="190">
        <f t="shared" ref="C82:N82" si="16">SUM(C79:C81)</f>
        <v>0</v>
      </c>
      <c r="D82" s="190">
        <f t="shared" si="16"/>
        <v>0</v>
      </c>
      <c r="E82" s="190">
        <f t="shared" si="16"/>
        <v>0</v>
      </c>
      <c r="F82" s="190">
        <f t="shared" si="16"/>
        <v>0</v>
      </c>
      <c r="G82" s="190">
        <f t="shared" si="16"/>
        <v>0</v>
      </c>
      <c r="H82" s="190">
        <f t="shared" si="16"/>
        <v>0</v>
      </c>
      <c r="I82" s="190">
        <f t="shared" si="16"/>
        <v>0</v>
      </c>
      <c r="J82" s="190">
        <f t="shared" si="16"/>
        <v>0</v>
      </c>
      <c r="K82" s="190">
        <f t="shared" si="16"/>
        <v>0</v>
      </c>
      <c r="L82" s="190">
        <f t="shared" si="16"/>
        <v>0</v>
      </c>
      <c r="M82" s="190">
        <f t="shared" si="16"/>
        <v>0</v>
      </c>
      <c r="N82" s="190">
        <f t="shared" si="16"/>
        <v>0</v>
      </c>
      <c r="O82" s="192">
        <f t="shared" si="15"/>
        <v>0</v>
      </c>
    </row>
    <row r="83" spans="1:15" ht="15.75" x14ac:dyDescent="0.25">
      <c r="A83" s="12" t="s">
        <v>7</v>
      </c>
      <c r="B83" s="13" t="s">
        <v>114</v>
      </c>
      <c r="C83" s="190">
        <f>C77 + C82</f>
        <v>0</v>
      </c>
      <c r="D83" s="190">
        <f t="shared" ref="D83:N83" si="17">D77 + D82</f>
        <v>0</v>
      </c>
      <c r="E83" s="190">
        <f t="shared" si="17"/>
        <v>0</v>
      </c>
      <c r="F83" s="190">
        <f t="shared" si="17"/>
        <v>0</v>
      </c>
      <c r="G83" s="190">
        <f t="shared" si="17"/>
        <v>0</v>
      </c>
      <c r="H83" s="190">
        <f t="shared" si="17"/>
        <v>0</v>
      </c>
      <c r="I83" s="190">
        <f t="shared" si="17"/>
        <v>0</v>
      </c>
      <c r="J83" s="190">
        <f t="shared" si="17"/>
        <v>0</v>
      </c>
      <c r="K83" s="190">
        <f t="shared" si="17"/>
        <v>0</v>
      </c>
      <c r="L83" s="190">
        <f t="shared" si="17"/>
        <v>0</v>
      </c>
      <c r="M83" s="190">
        <f t="shared" si="17"/>
        <v>0</v>
      </c>
      <c r="N83" s="190">
        <f t="shared" si="17"/>
        <v>0</v>
      </c>
      <c r="O83" s="77"/>
    </row>
    <row r="84" spans="1:15" ht="15.75" x14ac:dyDescent="0.25">
      <c r="A84" s="10"/>
      <c r="B84" s="9" t="s">
        <v>115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77"/>
    </row>
    <row r="85" spans="1:15" ht="15.75" x14ac:dyDescent="0.25">
      <c r="A85" s="10"/>
      <c r="B85" s="11" t="s">
        <v>53</v>
      </c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2">
        <f t="shared" si="15"/>
        <v>0</v>
      </c>
    </row>
    <row r="86" spans="1:15" ht="15.75" x14ac:dyDescent="0.25">
      <c r="A86" s="10" t="s">
        <v>10</v>
      </c>
      <c r="B86" s="11" t="s">
        <v>116</v>
      </c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2">
        <f t="shared" si="15"/>
        <v>0</v>
      </c>
    </row>
    <row r="87" spans="1:15" ht="15.75" x14ac:dyDescent="0.25">
      <c r="A87" s="10" t="s">
        <v>10</v>
      </c>
      <c r="B87" s="11" t="s">
        <v>86</v>
      </c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2">
        <f t="shared" si="15"/>
        <v>0</v>
      </c>
    </row>
    <row r="88" spans="1:15" ht="15.75" x14ac:dyDescent="0.25">
      <c r="A88" s="10" t="s">
        <v>10</v>
      </c>
      <c r="B88" s="11" t="s">
        <v>89</v>
      </c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2">
        <f t="shared" si="15"/>
        <v>0</v>
      </c>
    </row>
    <row r="89" spans="1:15" ht="15.75" x14ac:dyDescent="0.25">
      <c r="A89" s="10" t="s">
        <v>10</v>
      </c>
      <c r="B89" s="11" t="s">
        <v>90</v>
      </c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2">
        <f t="shared" si="15"/>
        <v>0</v>
      </c>
    </row>
    <row r="90" spans="1:15" ht="15.75" x14ac:dyDescent="0.25">
      <c r="A90" s="10" t="s">
        <v>10</v>
      </c>
      <c r="B90" s="11" t="s">
        <v>33</v>
      </c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2">
        <f t="shared" si="15"/>
        <v>0</v>
      </c>
    </row>
    <row r="91" spans="1:15" ht="15.75" x14ac:dyDescent="0.25">
      <c r="A91" s="10" t="s">
        <v>10</v>
      </c>
      <c r="B91" s="11" t="s">
        <v>91</v>
      </c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2">
        <f t="shared" si="15"/>
        <v>0</v>
      </c>
    </row>
    <row r="92" spans="1:15" ht="15.75" x14ac:dyDescent="0.25">
      <c r="A92" s="10" t="s">
        <v>10</v>
      </c>
      <c r="B92" s="11" t="s">
        <v>92</v>
      </c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2">
        <f t="shared" si="15"/>
        <v>0</v>
      </c>
    </row>
    <row r="93" spans="1:15" ht="15.75" x14ac:dyDescent="0.25">
      <c r="A93" s="10" t="s">
        <v>10</v>
      </c>
      <c r="B93" s="11" t="s">
        <v>93</v>
      </c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2">
        <f t="shared" si="15"/>
        <v>0</v>
      </c>
    </row>
    <row r="94" spans="1:15" ht="15.75" x14ac:dyDescent="0.25">
      <c r="A94" s="10" t="s">
        <v>10</v>
      </c>
      <c r="B94" s="11" t="s">
        <v>94</v>
      </c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2">
        <f t="shared" si="15"/>
        <v>0</v>
      </c>
    </row>
    <row r="95" spans="1:15" ht="15.75" x14ac:dyDescent="0.25">
      <c r="A95" s="10" t="s">
        <v>10</v>
      </c>
      <c r="B95" s="11" t="s">
        <v>96</v>
      </c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2">
        <f t="shared" si="15"/>
        <v>0</v>
      </c>
    </row>
    <row r="96" spans="1:15" ht="15.75" x14ac:dyDescent="0.25">
      <c r="A96" s="10" t="s">
        <v>10</v>
      </c>
      <c r="B96" s="11" t="s">
        <v>95</v>
      </c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2">
        <f t="shared" si="15"/>
        <v>0</v>
      </c>
    </row>
    <row r="97" spans="1:15" ht="15.75" x14ac:dyDescent="0.25">
      <c r="A97" s="10" t="s">
        <v>10</v>
      </c>
      <c r="B97" s="11" t="s">
        <v>97</v>
      </c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2">
        <f t="shared" si="15"/>
        <v>0</v>
      </c>
    </row>
    <row r="98" spans="1:15" ht="15.75" x14ac:dyDescent="0.25">
      <c r="A98" s="10" t="s">
        <v>10</v>
      </c>
      <c r="B98" s="11" t="s">
        <v>98</v>
      </c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2">
        <f t="shared" si="15"/>
        <v>0</v>
      </c>
    </row>
    <row r="99" spans="1:15" ht="15.75" x14ac:dyDescent="0.25">
      <c r="A99" s="10" t="s">
        <v>10</v>
      </c>
      <c r="B99" s="11" t="s">
        <v>128</v>
      </c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2">
        <f t="shared" si="15"/>
        <v>0</v>
      </c>
    </row>
    <row r="100" spans="1:15" ht="15.75" x14ac:dyDescent="0.25">
      <c r="A100" s="10" t="s">
        <v>10</v>
      </c>
      <c r="B100" s="11" t="s">
        <v>39</v>
      </c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2">
        <f t="shared" si="15"/>
        <v>0</v>
      </c>
    </row>
    <row r="101" spans="1:15" ht="15.75" x14ac:dyDescent="0.25">
      <c r="A101" s="10" t="s">
        <v>10</v>
      </c>
      <c r="B101" s="11" t="s">
        <v>119</v>
      </c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2">
        <f t="shared" si="15"/>
        <v>0</v>
      </c>
    </row>
    <row r="102" spans="1:15" ht="15.75" x14ac:dyDescent="0.25">
      <c r="A102" s="10" t="s">
        <v>10</v>
      </c>
      <c r="B102" s="11" t="s">
        <v>118</v>
      </c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2">
        <f t="shared" si="15"/>
        <v>0</v>
      </c>
    </row>
    <row r="103" spans="1:15" ht="15.75" x14ac:dyDescent="0.25">
      <c r="A103" s="12" t="s">
        <v>11</v>
      </c>
      <c r="B103" s="13" t="s">
        <v>120</v>
      </c>
      <c r="C103" s="190">
        <f t="shared" ref="C103:N103" si="18">SUM(C85:C102)</f>
        <v>0</v>
      </c>
      <c r="D103" s="190">
        <f t="shared" si="18"/>
        <v>0</v>
      </c>
      <c r="E103" s="190">
        <f t="shared" si="18"/>
        <v>0</v>
      </c>
      <c r="F103" s="190">
        <f t="shared" si="18"/>
        <v>0</v>
      </c>
      <c r="G103" s="190">
        <f t="shared" si="18"/>
        <v>0</v>
      </c>
      <c r="H103" s="190">
        <f t="shared" si="18"/>
        <v>0</v>
      </c>
      <c r="I103" s="190">
        <f t="shared" si="18"/>
        <v>0</v>
      </c>
      <c r="J103" s="190">
        <f t="shared" si="18"/>
        <v>0</v>
      </c>
      <c r="K103" s="190">
        <f t="shared" si="18"/>
        <v>0</v>
      </c>
      <c r="L103" s="190">
        <f t="shared" si="18"/>
        <v>0</v>
      </c>
      <c r="M103" s="190">
        <f t="shared" si="18"/>
        <v>0</v>
      </c>
      <c r="N103" s="190">
        <f t="shared" si="18"/>
        <v>0</v>
      </c>
      <c r="O103" s="192">
        <f t="shared" si="15"/>
        <v>0</v>
      </c>
    </row>
    <row r="104" spans="1:15" ht="15.75" x14ac:dyDescent="0.25">
      <c r="A104" s="12"/>
      <c r="B104" s="14" t="s">
        <v>121</v>
      </c>
      <c r="C104" s="190">
        <f t="shared" ref="C104:N104" si="19">C82-C103</f>
        <v>0</v>
      </c>
      <c r="D104" s="190">
        <f t="shared" si="19"/>
        <v>0</v>
      </c>
      <c r="E104" s="190">
        <f t="shared" si="19"/>
        <v>0</v>
      </c>
      <c r="F104" s="190">
        <f t="shared" si="19"/>
        <v>0</v>
      </c>
      <c r="G104" s="190">
        <f t="shared" si="19"/>
        <v>0</v>
      </c>
      <c r="H104" s="190">
        <f t="shared" si="19"/>
        <v>0</v>
      </c>
      <c r="I104" s="190">
        <f t="shared" si="19"/>
        <v>0</v>
      </c>
      <c r="J104" s="190">
        <f t="shared" si="19"/>
        <v>0</v>
      </c>
      <c r="K104" s="190">
        <f t="shared" si="19"/>
        <v>0</v>
      </c>
      <c r="L104" s="190">
        <f t="shared" si="19"/>
        <v>0</v>
      </c>
      <c r="M104" s="190">
        <f t="shared" si="19"/>
        <v>0</v>
      </c>
      <c r="N104" s="190">
        <f t="shared" si="19"/>
        <v>0</v>
      </c>
      <c r="O104" s="192">
        <f t="shared" si="15"/>
        <v>0</v>
      </c>
    </row>
    <row r="105" spans="1:15" ht="15.75" x14ac:dyDescent="0.25">
      <c r="A105" s="7"/>
      <c r="B105" s="15"/>
      <c r="C105" s="74"/>
      <c r="D105" s="74"/>
      <c r="E105" s="74"/>
      <c r="F105" s="74"/>
      <c r="G105" s="74"/>
      <c r="H105" s="74"/>
      <c r="I105" s="75"/>
      <c r="J105" s="75"/>
      <c r="K105" s="75"/>
      <c r="L105" s="75"/>
      <c r="M105" s="75"/>
      <c r="N105" s="75"/>
      <c r="O105" s="77"/>
    </row>
    <row r="106" spans="1:15" ht="15.75" x14ac:dyDescent="0.25">
      <c r="A106" s="7"/>
      <c r="B106" s="8" t="s">
        <v>122</v>
      </c>
      <c r="C106" s="190">
        <f t="shared" ref="C106:N106" si="20">C83-C103</f>
        <v>0</v>
      </c>
      <c r="D106" s="190">
        <f t="shared" si="20"/>
        <v>0</v>
      </c>
      <c r="E106" s="190">
        <f t="shared" si="20"/>
        <v>0</v>
      </c>
      <c r="F106" s="190">
        <f t="shared" si="20"/>
        <v>0</v>
      </c>
      <c r="G106" s="190">
        <f t="shared" si="20"/>
        <v>0</v>
      </c>
      <c r="H106" s="190">
        <f t="shared" si="20"/>
        <v>0</v>
      </c>
      <c r="I106" s="190">
        <f t="shared" si="20"/>
        <v>0</v>
      </c>
      <c r="J106" s="190">
        <f t="shared" si="20"/>
        <v>0</v>
      </c>
      <c r="K106" s="190">
        <f t="shared" si="20"/>
        <v>0</v>
      </c>
      <c r="L106" s="190">
        <f t="shared" si="20"/>
        <v>0</v>
      </c>
      <c r="M106" s="190">
        <f t="shared" si="20"/>
        <v>0</v>
      </c>
      <c r="N106" s="190">
        <f t="shared" si="20"/>
        <v>0</v>
      </c>
      <c r="O106" s="189"/>
    </row>
    <row r="107" spans="1:15" hidden="1" x14ac:dyDescent="0.25">
      <c r="A107" s="115"/>
      <c r="B107" s="3"/>
      <c r="C107" s="3"/>
      <c r="D107" s="3"/>
      <c r="E107" s="3"/>
      <c r="F107" s="3"/>
      <c r="G107" s="3"/>
      <c r="H107" s="3"/>
    </row>
  </sheetData>
  <sheetProtection selectLockedCells="1"/>
  <mergeCells count="6">
    <mergeCell ref="A2:B3"/>
    <mergeCell ref="A38:B39"/>
    <mergeCell ref="A74:B75"/>
    <mergeCell ref="O2:O3"/>
    <mergeCell ref="O38:O39"/>
    <mergeCell ref="O74:O75"/>
  </mergeCells>
  <printOptions horizontalCentered="1"/>
  <pageMargins left="0.31496062992125984" right="0.31496062992125984" top="1.5748031496062993" bottom="0.39370078740157483" header="0.31496062992125984" footer="0.31496062992125984"/>
  <pageSetup paperSize="9" scale="73" orientation="landscape" r:id="rId1"/>
  <headerFooter>
    <oddHeader>&amp;R&amp;G</oddHeader>
    <oddFooter>&amp;L&amp;G&amp;C&amp;G&amp;R&amp;G</oddFooter>
  </headerFooter>
  <rowBreaks count="2" manualBreakCount="2">
    <brk id="36" max="16383" man="1"/>
    <brk id="72" max="16383" man="1"/>
  </rowBreaks>
  <colBreaks count="1" manualBreakCount="1">
    <brk id="16" max="10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B90"/>
  <sheetViews>
    <sheetView tabSelected="1" view="pageLayout" zoomScale="80" zoomScaleNormal="100" zoomScaleSheetLayoutView="100" zoomScalePageLayoutView="80" workbookViewId="0">
      <selection activeCell="C67" sqref="C67"/>
    </sheetView>
  </sheetViews>
  <sheetFormatPr baseColWidth="10" defaultColWidth="0" defaultRowHeight="15" zeroHeight="1" x14ac:dyDescent="0.25"/>
  <cols>
    <col min="1" max="1" width="11.42578125" style="110" customWidth="1"/>
    <col min="2" max="2" width="43.140625" style="94" customWidth="1"/>
    <col min="3" max="3" width="12.42578125" style="94" bestFit="1" customWidth="1"/>
    <col min="4" max="4" width="12.42578125" style="94" customWidth="1"/>
    <col min="5" max="28" width="11.42578125" style="94" customWidth="1"/>
    <col min="29" max="16384" width="0" style="94" hidden="1"/>
  </cols>
  <sheetData>
    <row r="1" spans="1:28" s="87" customFormat="1" x14ac:dyDescent="0.25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23.25" x14ac:dyDescent="0.25">
      <c r="A2" s="200" t="s">
        <v>12</v>
      </c>
      <c r="B2" s="89"/>
      <c r="C2" s="89"/>
      <c r="D2" s="89"/>
      <c r="E2" s="57" t="s">
        <v>0</v>
      </c>
      <c r="F2" s="57">
        <f>'Private costs'!B4</f>
        <v>0</v>
      </c>
      <c r="G2" s="56">
        <f>'Private costs'!C4</f>
        <v>0</v>
      </c>
      <c r="H2" s="56"/>
      <c r="I2" s="56"/>
      <c r="J2" s="56"/>
      <c r="K2" s="57"/>
      <c r="L2" s="90"/>
      <c r="M2" s="91"/>
      <c r="N2" s="91"/>
      <c r="O2" s="92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21" x14ac:dyDescent="0.25">
      <c r="A3" s="201" t="s">
        <v>109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3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</row>
    <row r="4" spans="1:28" x14ac:dyDescent="0.25">
      <c r="A4" s="258" t="s">
        <v>127</v>
      </c>
      <c r="B4" s="259"/>
      <c r="C4" s="60" t="s">
        <v>72</v>
      </c>
      <c r="D4" s="60" t="s">
        <v>72</v>
      </c>
      <c r="E4" s="60" t="s">
        <v>73</v>
      </c>
      <c r="F4" s="60" t="s">
        <v>73</v>
      </c>
      <c r="G4" s="60" t="s">
        <v>74</v>
      </c>
      <c r="H4" s="60" t="s">
        <v>74</v>
      </c>
      <c r="I4" s="60" t="s">
        <v>75</v>
      </c>
      <c r="J4" s="60" t="s">
        <v>75</v>
      </c>
      <c r="K4" s="60" t="s">
        <v>76</v>
      </c>
      <c r="L4" s="60" t="s">
        <v>76</v>
      </c>
      <c r="M4" s="60" t="s">
        <v>77</v>
      </c>
      <c r="N4" s="60" t="s">
        <v>77</v>
      </c>
      <c r="O4" s="60" t="s">
        <v>78</v>
      </c>
      <c r="P4" s="60" t="s">
        <v>78</v>
      </c>
      <c r="Q4" s="60" t="s">
        <v>79</v>
      </c>
      <c r="R4" s="60" t="s">
        <v>79</v>
      </c>
      <c r="S4" s="60" t="s">
        <v>80</v>
      </c>
      <c r="T4" s="60" t="s">
        <v>80</v>
      </c>
      <c r="U4" s="60" t="s">
        <v>81</v>
      </c>
      <c r="V4" s="60" t="s">
        <v>81</v>
      </c>
      <c r="W4" s="60" t="s">
        <v>82</v>
      </c>
      <c r="X4" s="60" t="s">
        <v>82</v>
      </c>
      <c r="Y4" s="60" t="s">
        <v>83</v>
      </c>
      <c r="Z4" s="60" t="s">
        <v>83</v>
      </c>
      <c r="AA4" s="260" t="s">
        <v>8</v>
      </c>
      <c r="AB4" s="260" t="s">
        <v>9</v>
      </c>
    </row>
    <row r="5" spans="1:28" ht="15.75" x14ac:dyDescent="0.25">
      <c r="A5" s="258"/>
      <c r="B5" s="259"/>
      <c r="C5" s="217">
        <f>'Profitability forecast'!C5</f>
        <v>43466</v>
      </c>
      <c r="D5" s="217">
        <f>'Profitability forecast'!C5</f>
        <v>43466</v>
      </c>
      <c r="E5" s="217">
        <f>EOMONTH(D5,0)+1</f>
        <v>43497</v>
      </c>
      <c r="F5" s="217">
        <f>EOMONTH(D5,0)+1</f>
        <v>43497</v>
      </c>
      <c r="G5" s="217">
        <f>EOMONTH(F5,0)+1</f>
        <v>43525</v>
      </c>
      <c r="H5" s="217">
        <f>EOMONTH(F5,0)+1</f>
        <v>43525</v>
      </c>
      <c r="I5" s="217">
        <f>EOMONTH(H5,0)+1</f>
        <v>43556</v>
      </c>
      <c r="J5" s="217">
        <f>EOMONTH(H5,0)+1</f>
        <v>43556</v>
      </c>
      <c r="K5" s="217">
        <f>EOMONTH(J5,0)+1</f>
        <v>43586</v>
      </c>
      <c r="L5" s="217">
        <f>EOMONTH(J5,0)+1</f>
        <v>43586</v>
      </c>
      <c r="M5" s="217">
        <f>EOMONTH(K5,0)+1</f>
        <v>43617</v>
      </c>
      <c r="N5" s="217">
        <f>EOMONTH(K5,0)+1</f>
        <v>43617</v>
      </c>
      <c r="O5" s="217">
        <f t="shared" ref="O5:Z5" si="0">EOMONTH(M5,0)+1</f>
        <v>43647</v>
      </c>
      <c r="P5" s="217">
        <f>EOMONTH(M5,0)+1</f>
        <v>43647</v>
      </c>
      <c r="Q5" s="217">
        <f t="shared" si="0"/>
        <v>43678</v>
      </c>
      <c r="R5" s="217">
        <f t="shared" si="0"/>
        <v>43678</v>
      </c>
      <c r="S5" s="217">
        <f t="shared" si="0"/>
        <v>43709</v>
      </c>
      <c r="T5" s="217">
        <f t="shared" si="0"/>
        <v>43709</v>
      </c>
      <c r="U5" s="217">
        <f t="shared" si="0"/>
        <v>43739</v>
      </c>
      <c r="V5" s="217">
        <f t="shared" si="0"/>
        <v>43739</v>
      </c>
      <c r="W5" s="217">
        <f t="shared" si="0"/>
        <v>43770</v>
      </c>
      <c r="X5" s="217">
        <f t="shared" si="0"/>
        <v>43770</v>
      </c>
      <c r="Y5" s="217">
        <f t="shared" si="0"/>
        <v>43800</v>
      </c>
      <c r="Z5" s="217">
        <f t="shared" si="0"/>
        <v>43800</v>
      </c>
      <c r="AA5" s="260"/>
      <c r="AB5" s="260"/>
    </row>
    <row r="6" spans="1:28" ht="15.75" x14ac:dyDescent="0.25">
      <c r="A6" s="95"/>
      <c r="B6" s="38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78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3"/>
    </row>
    <row r="7" spans="1:28" s="97" customFormat="1" ht="15.75" x14ac:dyDescent="0.25">
      <c r="A7" s="96"/>
      <c r="B7" s="41" t="s">
        <v>84</v>
      </c>
      <c r="C7" s="191"/>
      <c r="D7" s="187">
        <f>C7-'Profitability forecast'!C7</f>
        <v>0</v>
      </c>
      <c r="E7" s="191"/>
      <c r="F7" s="187">
        <f>E7-'Profitability forecast'!D7</f>
        <v>0</v>
      </c>
      <c r="G7" s="191"/>
      <c r="H7" s="187">
        <f>G7-'Profitability forecast'!E7</f>
        <v>0</v>
      </c>
      <c r="I7" s="191"/>
      <c r="J7" s="187">
        <f>I7-'Profitability forecast'!F7</f>
        <v>0</v>
      </c>
      <c r="K7" s="191"/>
      <c r="L7" s="187">
        <f>K7-'Profitability forecast'!G7</f>
        <v>0</v>
      </c>
      <c r="M7" s="191"/>
      <c r="N7" s="187">
        <f>M7-'Profitability forecast'!H7</f>
        <v>0</v>
      </c>
      <c r="O7" s="191"/>
      <c r="P7" s="187">
        <f>O7-'Profitability forecast'!I7</f>
        <v>0</v>
      </c>
      <c r="Q7" s="191"/>
      <c r="R7" s="187">
        <f>Q7-'Profitability forecast'!J7</f>
        <v>0</v>
      </c>
      <c r="S7" s="191"/>
      <c r="T7" s="187">
        <f>S7-'Profitability forecast'!K7</f>
        <v>0</v>
      </c>
      <c r="U7" s="191"/>
      <c r="V7" s="187">
        <f>U7-'Profitability forecast'!L7</f>
        <v>0</v>
      </c>
      <c r="W7" s="191"/>
      <c r="X7" s="187">
        <f>W7-'Profitability forecast'!M7</f>
        <v>0</v>
      </c>
      <c r="Y7" s="191"/>
      <c r="Z7" s="187">
        <f>Y7-'Profitability forecast'!N7</f>
        <v>0</v>
      </c>
      <c r="AA7" s="198">
        <f>C7+E7+G7+I7+K7+M7+O7+Q7+S7+U7+W7+Y7</f>
        <v>0</v>
      </c>
      <c r="AB7" s="198">
        <f>D7+F7+H7+J7+L7+N7+P7+R7+T7+V7+X7+Z7</f>
        <v>0</v>
      </c>
    </row>
    <row r="8" spans="1:28" ht="15.75" x14ac:dyDescent="0.25">
      <c r="A8" s="98" t="s">
        <v>2</v>
      </c>
      <c r="B8" s="42" t="s">
        <v>85</v>
      </c>
      <c r="C8" s="193"/>
      <c r="D8" s="187">
        <f>C8-'Profitability forecast'!C8</f>
        <v>0</v>
      </c>
      <c r="E8" s="193"/>
      <c r="F8" s="187">
        <f>E8-'Profitability forecast'!D8</f>
        <v>0</v>
      </c>
      <c r="G8" s="193"/>
      <c r="H8" s="187">
        <f>G8-'Profitability forecast'!E8</f>
        <v>0</v>
      </c>
      <c r="I8" s="193"/>
      <c r="J8" s="187">
        <f>I8-'Profitability forecast'!F8</f>
        <v>0</v>
      </c>
      <c r="K8" s="193"/>
      <c r="L8" s="187">
        <f>K8-'Profitability forecast'!G8</f>
        <v>0</v>
      </c>
      <c r="M8" s="193"/>
      <c r="N8" s="187">
        <f>M8-'Profitability forecast'!H8</f>
        <v>0</v>
      </c>
      <c r="O8" s="193"/>
      <c r="P8" s="187">
        <f>O8-'Profitability forecast'!I8</f>
        <v>0</v>
      </c>
      <c r="Q8" s="193"/>
      <c r="R8" s="187">
        <f>Q8-'Profitability forecast'!J8</f>
        <v>0</v>
      </c>
      <c r="S8" s="193"/>
      <c r="T8" s="187">
        <f>S8-'Profitability forecast'!K8</f>
        <v>0</v>
      </c>
      <c r="U8" s="193"/>
      <c r="V8" s="187">
        <f>U8-'Profitability forecast'!L8</f>
        <v>0</v>
      </c>
      <c r="W8" s="193"/>
      <c r="X8" s="187">
        <f>W8-'Profitability forecast'!M8</f>
        <v>0</v>
      </c>
      <c r="Y8" s="193"/>
      <c r="Z8" s="187">
        <f>Y8-'Profitability forecast'!N8</f>
        <v>0</v>
      </c>
      <c r="AA8" s="198">
        <f t="shared" ref="AA8:AA29" si="1">C8+E8+G8+I8+K8+M8+O8+Q8+S8+U8+W8+Y8</f>
        <v>0</v>
      </c>
      <c r="AB8" s="198">
        <f t="shared" ref="AB8:AB29" si="2">D8+F8+H8+J8+L8+N8+P8+R8+T8+V8+X8+Z8</f>
        <v>0</v>
      </c>
    </row>
    <row r="9" spans="1:28" ht="15.75" x14ac:dyDescent="0.25">
      <c r="A9" s="98" t="s">
        <v>2</v>
      </c>
      <c r="B9" s="42" t="s">
        <v>86</v>
      </c>
      <c r="C9" s="193"/>
      <c r="D9" s="187">
        <f>C9-'Profitability forecast'!C9</f>
        <v>0</v>
      </c>
      <c r="E9" s="193"/>
      <c r="F9" s="187">
        <f>E9-'Profitability forecast'!D9</f>
        <v>0</v>
      </c>
      <c r="G9" s="193"/>
      <c r="H9" s="187">
        <f>G9-'Profitability forecast'!E9</f>
        <v>0</v>
      </c>
      <c r="I9" s="193"/>
      <c r="J9" s="187">
        <f>I9-'Profitability forecast'!F9</f>
        <v>0</v>
      </c>
      <c r="K9" s="193"/>
      <c r="L9" s="187">
        <f>K9-'Profitability forecast'!G9</f>
        <v>0</v>
      </c>
      <c r="M9" s="193"/>
      <c r="N9" s="187">
        <f>M9-'Profitability forecast'!H9</f>
        <v>0</v>
      </c>
      <c r="O9" s="193"/>
      <c r="P9" s="187">
        <f>O9-'Profitability forecast'!I9</f>
        <v>0</v>
      </c>
      <c r="Q9" s="193"/>
      <c r="R9" s="187">
        <f>Q9-'Profitability forecast'!J9</f>
        <v>0</v>
      </c>
      <c r="S9" s="193"/>
      <c r="T9" s="187">
        <f>S9-'Profitability forecast'!K9</f>
        <v>0</v>
      </c>
      <c r="U9" s="193"/>
      <c r="V9" s="187">
        <f>U9-'Profitability forecast'!L9</f>
        <v>0</v>
      </c>
      <c r="W9" s="193"/>
      <c r="X9" s="187">
        <f>W9-'Profitability forecast'!M9</f>
        <v>0</v>
      </c>
      <c r="Y9" s="193"/>
      <c r="Z9" s="187">
        <f>Y9-'Profitability forecast'!N9</f>
        <v>0</v>
      </c>
      <c r="AA9" s="198">
        <f t="shared" si="1"/>
        <v>0</v>
      </c>
      <c r="AB9" s="198">
        <f t="shared" si="2"/>
        <v>0</v>
      </c>
    </row>
    <row r="10" spans="1:28" s="97" customFormat="1" ht="18.75" x14ac:dyDescent="0.25">
      <c r="A10" s="99" t="s">
        <v>3</v>
      </c>
      <c r="B10" s="41" t="s">
        <v>87</v>
      </c>
      <c r="C10" s="187">
        <f t="shared" ref="C10:Z10" si="3">C7-C8-C9</f>
        <v>0</v>
      </c>
      <c r="D10" s="187">
        <f t="shared" si="3"/>
        <v>0</v>
      </c>
      <c r="E10" s="187">
        <f t="shared" si="3"/>
        <v>0</v>
      </c>
      <c r="F10" s="187">
        <f t="shared" si="3"/>
        <v>0</v>
      </c>
      <c r="G10" s="187">
        <f t="shared" si="3"/>
        <v>0</v>
      </c>
      <c r="H10" s="187">
        <f t="shared" si="3"/>
        <v>0</v>
      </c>
      <c r="I10" s="187">
        <f t="shared" si="3"/>
        <v>0</v>
      </c>
      <c r="J10" s="187">
        <f t="shared" si="3"/>
        <v>0</v>
      </c>
      <c r="K10" s="187">
        <f t="shared" si="3"/>
        <v>0</v>
      </c>
      <c r="L10" s="187">
        <f t="shared" si="3"/>
        <v>0</v>
      </c>
      <c r="M10" s="187">
        <f t="shared" si="3"/>
        <v>0</v>
      </c>
      <c r="N10" s="187">
        <f t="shared" si="3"/>
        <v>0</v>
      </c>
      <c r="O10" s="187">
        <f t="shared" si="3"/>
        <v>0</v>
      </c>
      <c r="P10" s="187">
        <f t="shared" si="3"/>
        <v>0</v>
      </c>
      <c r="Q10" s="187">
        <f t="shared" si="3"/>
        <v>0</v>
      </c>
      <c r="R10" s="187">
        <f t="shared" si="3"/>
        <v>0</v>
      </c>
      <c r="S10" s="187">
        <f t="shared" si="3"/>
        <v>0</v>
      </c>
      <c r="T10" s="187">
        <f t="shared" si="3"/>
        <v>0</v>
      </c>
      <c r="U10" s="187">
        <f t="shared" si="3"/>
        <v>0</v>
      </c>
      <c r="V10" s="187">
        <f t="shared" si="3"/>
        <v>0</v>
      </c>
      <c r="W10" s="187">
        <f t="shared" si="3"/>
        <v>0</v>
      </c>
      <c r="X10" s="187">
        <f t="shared" si="3"/>
        <v>0</v>
      </c>
      <c r="Y10" s="187">
        <f t="shared" si="3"/>
        <v>0</v>
      </c>
      <c r="Z10" s="187">
        <f t="shared" si="3"/>
        <v>0</v>
      </c>
      <c r="AA10" s="198">
        <f t="shared" si="1"/>
        <v>0</v>
      </c>
      <c r="AB10" s="198">
        <f t="shared" si="2"/>
        <v>0</v>
      </c>
    </row>
    <row r="11" spans="1:28" ht="18.75" x14ac:dyDescent="0.3">
      <c r="A11" s="205"/>
      <c r="B11" s="43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80"/>
      <c r="O11" s="81"/>
      <c r="P11" s="70"/>
      <c r="Q11" s="81"/>
      <c r="R11" s="67"/>
      <c r="S11" s="81"/>
      <c r="T11" s="67"/>
      <c r="U11" s="81"/>
      <c r="V11" s="67"/>
      <c r="W11" s="81"/>
      <c r="X11" s="67"/>
      <c r="Y11" s="81"/>
      <c r="Z11" s="67"/>
      <c r="AA11" s="82"/>
      <c r="AB11" s="82"/>
    </row>
    <row r="12" spans="1:28" s="97" customFormat="1" ht="18.75" x14ac:dyDescent="0.25">
      <c r="A12" s="101"/>
      <c r="B12" s="41" t="s">
        <v>88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4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5"/>
      <c r="AB12" s="65"/>
    </row>
    <row r="13" spans="1:28" ht="15.75" x14ac:dyDescent="0.25">
      <c r="A13" s="102"/>
      <c r="B13" s="44" t="s">
        <v>89</v>
      </c>
      <c r="C13" s="193"/>
      <c r="D13" s="187">
        <f>C13-'Profitability forecast'!C13</f>
        <v>0</v>
      </c>
      <c r="E13" s="193"/>
      <c r="F13" s="187">
        <f>E13-'Profitability forecast'!D13</f>
        <v>0</v>
      </c>
      <c r="G13" s="193"/>
      <c r="H13" s="187">
        <f>G13-'Profitability forecast'!E13</f>
        <v>0</v>
      </c>
      <c r="I13" s="193"/>
      <c r="J13" s="187">
        <f>I13-'Profitability forecast'!F13</f>
        <v>0</v>
      </c>
      <c r="K13" s="193"/>
      <c r="L13" s="187">
        <f>K13-'Profitability forecast'!G13</f>
        <v>0</v>
      </c>
      <c r="M13" s="193"/>
      <c r="N13" s="187">
        <f>M13-'Profitability forecast'!H13</f>
        <v>0</v>
      </c>
      <c r="O13" s="193"/>
      <c r="P13" s="187">
        <f>O13-'Profitability forecast'!I13</f>
        <v>0</v>
      </c>
      <c r="Q13" s="193"/>
      <c r="R13" s="187">
        <f>Q13-'Profitability forecast'!J13</f>
        <v>0</v>
      </c>
      <c r="S13" s="193"/>
      <c r="T13" s="187">
        <f>S13-'Profitability forecast'!K13</f>
        <v>0</v>
      </c>
      <c r="U13" s="193"/>
      <c r="V13" s="187">
        <f>U13-'Profitability forecast'!L13</f>
        <v>0</v>
      </c>
      <c r="W13" s="193"/>
      <c r="X13" s="187">
        <f>W13-'Profitability forecast'!M13</f>
        <v>0</v>
      </c>
      <c r="Y13" s="193"/>
      <c r="Z13" s="187">
        <f>Y13-'Profitability forecast'!N13</f>
        <v>0</v>
      </c>
      <c r="AA13" s="198">
        <f t="shared" si="1"/>
        <v>0</v>
      </c>
      <c r="AB13" s="198">
        <f t="shared" si="2"/>
        <v>0</v>
      </c>
    </row>
    <row r="14" spans="1:28" ht="15.75" x14ac:dyDescent="0.25">
      <c r="A14" s="103" t="s">
        <v>5</v>
      </c>
      <c r="B14" s="62" t="s">
        <v>90</v>
      </c>
      <c r="C14" s="193"/>
      <c r="D14" s="187">
        <f>C14-'Profitability forecast'!C14</f>
        <v>0</v>
      </c>
      <c r="E14" s="193"/>
      <c r="F14" s="187">
        <f>E14-'Profitability forecast'!D14</f>
        <v>0</v>
      </c>
      <c r="G14" s="193"/>
      <c r="H14" s="187">
        <f>G14-'Profitability forecast'!E14</f>
        <v>0</v>
      </c>
      <c r="I14" s="193"/>
      <c r="J14" s="187">
        <f>I14-'Profitability forecast'!F14</f>
        <v>0</v>
      </c>
      <c r="K14" s="193"/>
      <c r="L14" s="187">
        <f>K14-'Profitability forecast'!G14</f>
        <v>0</v>
      </c>
      <c r="M14" s="193"/>
      <c r="N14" s="187">
        <f>M14-'Profitability forecast'!H14</f>
        <v>0</v>
      </c>
      <c r="O14" s="193"/>
      <c r="P14" s="187">
        <f>O14-'Profitability forecast'!I14</f>
        <v>0</v>
      </c>
      <c r="Q14" s="193"/>
      <c r="R14" s="187">
        <f>Q14-'Profitability forecast'!J14</f>
        <v>0</v>
      </c>
      <c r="S14" s="193"/>
      <c r="T14" s="187">
        <f>S14-'Profitability forecast'!K14</f>
        <v>0</v>
      </c>
      <c r="U14" s="193"/>
      <c r="V14" s="187">
        <f>U14-'Profitability forecast'!L14</f>
        <v>0</v>
      </c>
      <c r="W14" s="193"/>
      <c r="X14" s="187">
        <f>W14-'Profitability forecast'!M14</f>
        <v>0</v>
      </c>
      <c r="Y14" s="193"/>
      <c r="Z14" s="187">
        <f>Y14-'Profitability forecast'!N14</f>
        <v>0</v>
      </c>
      <c r="AA14" s="198">
        <f t="shared" si="1"/>
        <v>0</v>
      </c>
      <c r="AB14" s="198">
        <f t="shared" si="2"/>
        <v>0</v>
      </c>
    </row>
    <row r="15" spans="1:28" ht="15.75" x14ac:dyDescent="0.25">
      <c r="A15" s="103" t="s">
        <v>5</v>
      </c>
      <c r="B15" s="62" t="s">
        <v>33</v>
      </c>
      <c r="C15" s="193"/>
      <c r="D15" s="187">
        <f>C15-'Profitability forecast'!C15</f>
        <v>0</v>
      </c>
      <c r="E15" s="193"/>
      <c r="F15" s="187">
        <f>E15-'Profitability forecast'!D15</f>
        <v>0</v>
      </c>
      <c r="G15" s="193"/>
      <c r="H15" s="187">
        <f>G15-'Profitability forecast'!E15</f>
        <v>0</v>
      </c>
      <c r="I15" s="193"/>
      <c r="J15" s="187">
        <f>I15-'Profitability forecast'!F15</f>
        <v>0</v>
      </c>
      <c r="K15" s="193"/>
      <c r="L15" s="187">
        <f>K15-'Profitability forecast'!G15</f>
        <v>0</v>
      </c>
      <c r="M15" s="193"/>
      <c r="N15" s="187">
        <f>M15-'Profitability forecast'!H15</f>
        <v>0</v>
      </c>
      <c r="O15" s="193"/>
      <c r="P15" s="187">
        <f>O15-'Profitability forecast'!I15</f>
        <v>0</v>
      </c>
      <c r="Q15" s="193"/>
      <c r="R15" s="187">
        <f>Q15-'Profitability forecast'!J15</f>
        <v>0</v>
      </c>
      <c r="S15" s="193"/>
      <c r="T15" s="187">
        <f>S15-'Profitability forecast'!K15</f>
        <v>0</v>
      </c>
      <c r="U15" s="193"/>
      <c r="V15" s="187">
        <f>U15-'Profitability forecast'!L15</f>
        <v>0</v>
      </c>
      <c r="W15" s="193"/>
      <c r="X15" s="187">
        <f>W15-'Profitability forecast'!M15</f>
        <v>0</v>
      </c>
      <c r="Y15" s="193"/>
      <c r="Z15" s="187">
        <f>Y15-'Profitability forecast'!N15</f>
        <v>0</v>
      </c>
      <c r="AA15" s="198">
        <f t="shared" si="1"/>
        <v>0</v>
      </c>
      <c r="AB15" s="198">
        <f t="shared" si="2"/>
        <v>0</v>
      </c>
    </row>
    <row r="16" spans="1:28" ht="15.75" x14ac:dyDescent="0.25">
      <c r="A16" s="103" t="s">
        <v>5</v>
      </c>
      <c r="B16" s="62" t="s">
        <v>91</v>
      </c>
      <c r="C16" s="193"/>
      <c r="D16" s="187">
        <f>C16-'Profitability forecast'!C16</f>
        <v>0</v>
      </c>
      <c r="E16" s="193"/>
      <c r="F16" s="187">
        <f>E16-'Profitability forecast'!D16</f>
        <v>0</v>
      </c>
      <c r="G16" s="193"/>
      <c r="H16" s="187">
        <f>G16-'Profitability forecast'!E16</f>
        <v>0</v>
      </c>
      <c r="I16" s="193"/>
      <c r="J16" s="187">
        <f>I16-'Profitability forecast'!F16</f>
        <v>0</v>
      </c>
      <c r="K16" s="193"/>
      <c r="L16" s="187">
        <f>K16-'Profitability forecast'!G16</f>
        <v>0</v>
      </c>
      <c r="M16" s="193"/>
      <c r="N16" s="187">
        <f>M16-'Profitability forecast'!H16</f>
        <v>0</v>
      </c>
      <c r="O16" s="193"/>
      <c r="P16" s="187">
        <f>O16-'Profitability forecast'!I16</f>
        <v>0</v>
      </c>
      <c r="Q16" s="193"/>
      <c r="R16" s="187">
        <f>Q16-'Profitability forecast'!J16</f>
        <v>0</v>
      </c>
      <c r="S16" s="193"/>
      <c r="T16" s="187">
        <f>S16-'Profitability forecast'!K16</f>
        <v>0</v>
      </c>
      <c r="U16" s="193"/>
      <c r="V16" s="187">
        <f>U16-'Profitability forecast'!L16</f>
        <v>0</v>
      </c>
      <c r="W16" s="193"/>
      <c r="X16" s="187">
        <f>W16-'Profitability forecast'!M16</f>
        <v>0</v>
      </c>
      <c r="Y16" s="193"/>
      <c r="Z16" s="187">
        <f>Y16-'Profitability forecast'!N16</f>
        <v>0</v>
      </c>
      <c r="AA16" s="198">
        <f t="shared" si="1"/>
        <v>0</v>
      </c>
      <c r="AB16" s="198">
        <f t="shared" si="2"/>
        <v>0</v>
      </c>
    </row>
    <row r="17" spans="1:28" ht="15.75" x14ac:dyDescent="0.25">
      <c r="A17" s="103" t="s">
        <v>5</v>
      </c>
      <c r="B17" s="62" t="s">
        <v>92</v>
      </c>
      <c r="C17" s="193"/>
      <c r="D17" s="187">
        <f>C17-'Profitability forecast'!C17</f>
        <v>0</v>
      </c>
      <c r="E17" s="193"/>
      <c r="F17" s="187">
        <f>E17-'Profitability forecast'!D17</f>
        <v>0</v>
      </c>
      <c r="G17" s="193"/>
      <c r="H17" s="187">
        <f>G17-'Profitability forecast'!E17</f>
        <v>0</v>
      </c>
      <c r="I17" s="193"/>
      <c r="J17" s="187">
        <f>I17-'Profitability forecast'!F17</f>
        <v>0</v>
      </c>
      <c r="K17" s="193"/>
      <c r="L17" s="187">
        <f>K17-'Profitability forecast'!G17</f>
        <v>0</v>
      </c>
      <c r="M17" s="193"/>
      <c r="N17" s="187">
        <f>M17-'Profitability forecast'!H17</f>
        <v>0</v>
      </c>
      <c r="O17" s="193"/>
      <c r="P17" s="187">
        <f>O17-'Profitability forecast'!I17</f>
        <v>0</v>
      </c>
      <c r="Q17" s="193"/>
      <c r="R17" s="187">
        <f>Q17-'Profitability forecast'!J17</f>
        <v>0</v>
      </c>
      <c r="S17" s="193"/>
      <c r="T17" s="187">
        <f>S17-'Profitability forecast'!K17</f>
        <v>0</v>
      </c>
      <c r="U17" s="193"/>
      <c r="V17" s="187">
        <f>U17-'Profitability forecast'!L17</f>
        <v>0</v>
      </c>
      <c r="W17" s="193"/>
      <c r="X17" s="187">
        <f>W17-'Profitability forecast'!M17</f>
        <v>0</v>
      </c>
      <c r="Y17" s="193"/>
      <c r="Z17" s="187">
        <f>Y17-'Profitability forecast'!N17</f>
        <v>0</v>
      </c>
      <c r="AA17" s="198">
        <f t="shared" si="1"/>
        <v>0</v>
      </c>
      <c r="AB17" s="198">
        <f t="shared" si="2"/>
        <v>0</v>
      </c>
    </row>
    <row r="18" spans="1:28" ht="15.75" x14ac:dyDescent="0.25">
      <c r="A18" s="103" t="s">
        <v>5</v>
      </c>
      <c r="B18" s="62" t="s">
        <v>93</v>
      </c>
      <c r="C18" s="193"/>
      <c r="D18" s="187">
        <f>C18-'Profitability forecast'!C18</f>
        <v>0</v>
      </c>
      <c r="E18" s="193"/>
      <c r="F18" s="187">
        <f>E18-'Profitability forecast'!D18</f>
        <v>0</v>
      </c>
      <c r="G18" s="193"/>
      <c r="H18" s="187">
        <f>G18-'Profitability forecast'!E18</f>
        <v>0</v>
      </c>
      <c r="I18" s="193"/>
      <c r="J18" s="187">
        <f>I18-'Profitability forecast'!F18</f>
        <v>0</v>
      </c>
      <c r="K18" s="193"/>
      <c r="L18" s="187">
        <f>K18-'Profitability forecast'!G18</f>
        <v>0</v>
      </c>
      <c r="M18" s="193"/>
      <c r="N18" s="187">
        <f>M18-'Profitability forecast'!H18</f>
        <v>0</v>
      </c>
      <c r="O18" s="193"/>
      <c r="P18" s="187">
        <f>O18-'Profitability forecast'!I18</f>
        <v>0</v>
      </c>
      <c r="Q18" s="193"/>
      <c r="R18" s="187">
        <f>Q18-'Profitability forecast'!J18</f>
        <v>0</v>
      </c>
      <c r="S18" s="193"/>
      <c r="T18" s="187">
        <f>S18-'Profitability forecast'!K18</f>
        <v>0</v>
      </c>
      <c r="U18" s="193"/>
      <c r="V18" s="187">
        <f>U18-'Profitability forecast'!L18</f>
        <v>0</v>
      </c>
      <c r="W18" s="193"/>
      <c r="X18" s="187">
        <f>W18-'Profitability forecast'!M18</f>
        <v>0</v>
      </c>
      <c r="Y18" s="193"/>
      <c r="Z18" s="187">
        <f>Y18-'Profitability forecast'!N18</f>
        <v>0</v>
      </c>
      <c r="AA18" s="198">
        <f t="shared" si="1"/>
        <v>0</v>
      </c>
      <c r="AB18" s="198">
        <f t="shared" si="2"/>
        <v>0</v>
      </c>
    </row>
    <row r="19" spans="1:28" ht="15.75" x14ac:dyDescent="0.25">
      <c r="A19" s="103" t="s">
        <v>5</v>
      </c>
      <c r="B19" s="62" t="s">
        <v>94</v>
      </c>
      <c r="C19" s="193"/>
      <c r="D19" s="187">
        <f>C19-'Profitability forecast'!C19</f>
        <v>0</v>
      </c>
      <c r="E19" s="193"/>
      <c r="F19" s="187">
        <f>E19-'Profitability forecast'!D19</f>
        <v>0</v>
      </c>
      <c r="G19" s="193"/>
      <c r="H19" s="187">
        <f>G19-'Profitability forecast'!E19</f>
        <v>0</v>
      </c>
      <c r="I19" s="193"/>
      <c r="J19" s="187">
        <f>I19-'Profitability forecast'!F19</f>
        <v>0</v>
      </c>
      <c r="K19" s="193"/>
      <c r="L19" s="187">
        <f>K19-'Profitability forecast'!G19</f>
        <v>0</v>
      </c>
      <c r="M19" s="193"/>
      <c r="N19" s="187">
        <f>M19-'Profitability forecast'!H19</f>
        <v>0</v>
      </c>
      <c r="O19" s="193"/>
      <c r="P19" s="187">
        <f>O19-'Profitability forecast'!I19</f>
        <v>0</v>
      </c>
      <c r="Q19" s="193"/>
      <c r="R19" s="187">
        <f>Q19-'Profitability forecast'!J19</f>
        <v>0</v>
      </c>
      <c r="S19" s="193"/>
      <c r="T19" s="187">
        <f>S19-'Profitability forecast'!K19</f>
        <v>0</v>
      </c>
      <c r="U19" s="193"/>
      <c r="V19" s="187">
        <f>U19-'Profitability forecast'!L19</f>
        <v>0</v>
      </c>
      <c r="W19" s="193"/>
      <c r="X19" s="187">
        <f>W19-'Profitability forecast'!M19</f>
        <v>0</v>
      </c>
      <c r="Y19" s="193"/>
      <c r="Z19" s="187">
        <f>Y19-'Profitability forecast'!N19</f>
        <v>0</v>
      </c>
      <c r="AA19" s="198">
        <f t="shared" si="1"/>
        <v>0</v>
      </c>
      <c r="AB19" s="198">
        <f t="shared" si="2"/>
        <v>0</v>
      </c>
    </row>
    <row r="20" spans="1:28" ht="15.75" x14ac:dyDescent="0.25">
      <c r="A20" s="103" t="s">
        <v>5</v>
      </c>
      <c r="B20" s="62" t="s">
        <v>96</v>
      </c>
      <c r="C20" s="193"/>
      <c r="D20" s="187">
        <f>C20-'Profitability forecast'!C20</f>
        <v>0</v>
      </c>
      <c r="E20" s="193"/>
      <c r="F20" s="187">
        <f>E20-'Profitability forecast'!D20</f>
        <v>0</v>
      </c>
      <c r="G20" s="193"/>
      <c r="H20" s="187">
        <f>G20-'Profitability forecast'!E20</f>
        <v>0</v>
      </c>
      <c r="I20" s="193"/>
      <c r="J20" s="187">
        <f>I20-'Profitability forecast'!F20</f>
        <v>0</v>
      </c>
      <c r="K20" s="193"/>
      <c r="L20" s="187">
        <f>K20-'Profitability forecast'!G20</f>
        <v>0</v>
      </c>
      <c r="M20" s="193"/>
      <c r="N20" s="187">
        <f>M20-'Profitability forecast'!H20</f>
        <v>0</v>
      </c>
      <c r="O20" s="193"/>
      <c r="P20" s="187">
        <f>O20-'Profitability forecast'!I20</f>
        <v>0</v>
      </c>
      <c r="Q20" s="193"/>
      <c r="R20" s="187">
        <f>Q20-'Profitability forecast'!J20</f>
        <v>0</v>
      </c>
      <c r="S20" s="193"/>
      <c r="T20" s="187">
        <f>S20-'Profitability forecast'!K20</f>
        <v>0</v>
      </c>
      <c r="U20" s="193"/>
      <c r="V20" s="187">
        <f>U20-'Profitability forecast'!L20</f>
        <v>0</v>
      </c>
      <c r="W20" s="193"/>
      <c r="X20" s="187">
        <f>W20-'Profitability forecast'!M20</f>
        <v>0</v>
      </c>
      <c r="Y20" s="193"/>
      <c r="Z20" s="187">
        <f>Y20-'Profitability forecast'!N20</f>
        <v>0</v>
      </c>
      <c r="AA20" s="198">
        <f t="shared" si="1"/>
        <v>0</v>
      </c>
      <c r="AB20" s="198">
        <f t="shared" si="2"/>
        <v>0</v>
      </c>
    </row>
    <row r="21" spans="1:28" ht="15.75" x14ac:dyDescent="0.25">
      <c r="A21" s="103" t="s">
        <v>5</v>
      </c>
      <c r="B21" s="62" t="s">
        <v>95</v>
      </c>
      <c r="C21" s="193"/>
      <c r="D21" s="187">
        <f>C21-'Profitability forecast'!C21</f>
        <v>0</v>
      </c>
      <c r="E21" s="193"/>
      <c r="F21" s="187">
        <f>E21-'Profitability forecast'!D21</f>
        <v>0</v>
      </c>
      <c r="G21" s="193"/>
      <c r="H21" s="187">
        <f>G21-'Profitability forecast'!E21</f>
        <v>0</v>
      </c>
      <c r="I21" s="193"/>
      <c r="J21" s="187">
        <f>I21-'Profitability forecast'!F21</f>
        <v>0</v>
      </c>
      <c r="K21" s="193"/>
      <c r="L21" s="187">
        <f>K21-'Profitability forecast'!G21</f>
        <v>0</v>
      </c>
      <c r="M21" s="193"/>
      <c r="N21" s="187">
        <f>M21-'Profitability forecast'!H21</f>
        <v>0</v>
      </c>
      <c r="O21" s="193"/>
      <c r="P21" s="187">
        <f>O21-'Profitability forecast'!I21</f>
        <v>0</v>
      </c>
      <c r="Q21" s="193"/>
      <c r="R21" s="187">
        <f>Q21-'Profitability forecast'!J21</f>
        <v>0</v>
      </c>
      <c r="S21" s="193"/>
      <c r="T21" s="187">
        <f>S21-'Profitability forecast'!K21</f>
        <v>0</v>
      </c>
      <c r="U21" s="193"/>
      <c r="V21" s="187">
        <f>U21-'Profitability forecast'!L21</f>
        <v>0</v>
      </c>
      <c r="W21" s="193"/>
      <c r="X21" s="187">
        <f>W21-'Profitability forecast'!M21</f>
        <v>0</v>
      </c>
      <c r="Y21" s="193"/>
      <c r="Z21" s="187">
        <f>Y21-'Profitability forecast'!N21</f>
        <v>0</v>
      </c>
      <c r="AA21" s="198">
        <f t="shared" si="1"/>
        <v>0</v>
      </c>
      <c r="AB21" s="198">
        <f t="shared" si="2"/>
        <v>0</v>
      </c>
    </row>
    <row r="22" spans="1:28" ht="15.75" x14ac:dyDescent="0.25">
      <c r="A22" s="103" t="s">
        <v>5</v>
      </c>
      <c r="B22" s="62" t="s">
        <v>97</v>
      </c>
      <c r="C22" s="193"/>
      <c r="D22" s="187">
        <f>C22-'Profitability forecast'!C22</f>
        <v>0</v>
      </c>
      <c r="E22" s="193"/>
      <c r="F22" s="187">
        <f>E22-'Profitability forecast'!D22</f>
        <v>0</v>
      </c>
      <c r="G22" s="193"/>
      <c r="H22" s="187">
        <f>G22-'Profitability forecast'!E22</f>
        <v>0</v>
      </c>
      <c r="I22" s="193"/>
      <c r="J22" s="187">
        <f>I22-'Profitability forecast'!F22</f>
        <v>0</v>
      </c>
      <c r="K22" s="193"/>
      <c r="L22" s="187">
        <f>K22-'Profitability forecast'!G22</f>
        <v>0</v>
      </c>
      <c r="M22" s="193"/>
      <c r="N22" s="187">
        <f>M22-'Profitability forecast'!H22</f>
        <v>0</v>
      </c>
      <c r="O22" s="193"/>
      <c r="P22" s="187">
        <f>O22-'Profitability forecast'!I22</f>
        <v>0</v>
      </c>
      <c r="Q22" s="193"/>
      <c r="R22" s="187">
        <f>Q22-'Profitability forecast'!J22</f>
        <v>0</v>
      </c>
      <c r="S22" s="193"/>
      <c r="T22" s="187">
        <f>S22-'Profitability forecast'!K22</f>
        <v>0</v>
      </c>
      <c r="U22" s="193"/>
      <c r="V22" s="187">
        <f>U22-'Profitability forecast'!L22</f>
        <v>0</v>
      </c>
      <c r="W22" s="193"/>
      <c r="X22" s="187">
        <f>W22-'Profitability forecast'!M22</f>
        <v>0</v>
      </c>
      <c r="Y22" s="193"/>
      <c r="Z22" s="187">
        <f>Y22-'Profitability forecast'!N22</f>
        <v>0</v>
      </c>
      <c r="AA22" s="198">
        <f t="shared" si="1"/>
        <v>0</v>
      </c>
      <c r="AB22" s="198">
        <f t="shared" si="2"/>
        <v>0</v>
      </c>
    </row>
    <row r="23" spans="1:28" ht="15.75" x14ac:dyDescent="0.25">
      <c r="A23" s="103" t="s">
        <v>5</v>
      </c>
      <c r="B23" s="62" t="s">
        <v>98</v>
      </c>
      <c r="C23" s="193"/>
      <c r="D23" s="187">
        <f>C23-'Profitability forecast'!C23</f>
        <v>0</v>
      </c>
      <c r="E23" s="193"/>
      <c r="F23" s="187">
        <f>E23-'Profitability forecast'!D23</f>
        <v>0</v>
      </c>
      <c r="G23" s="193"/>
      <c r="H23" s="187">
        <f>G23-'Profitability forecast'!E23</f>
        <v>0</v>
      </c>
      <c r="I23" s="193"/>
      <c r="J23" s="187">
        <f>I23-'Profitability forecast'!F23</f>
        <v>0</v>
      </c>
      <c r="K23" s="193"/>
      <c r="L23" s="187">
        <f>K23-'Profitability forecast'!G23</f>
        <v>0</v>
      </c>
      <c r="M23" s="193"/>
      <c r="N23" s="187">
        <f>M23-'Profitability forecast'!H23</f>
        <v>0</v>
      </c>
      <c r="O23" s="193"/>
      <c r="P23" s="187">
        <f>O23-'Profitability forecast'!I23</f>
        <v>0</v>
      </c>
      <c r="Q23" s="193"/>
      <c r="R23" s="187">
        <f>Q23-'Profitability forecast'!J23</f>
        <v>0</v>
      </c>
      <c r="S23" s="193"/>
      <c r="T23" s="187">
        <f>S23-'Profitability forecast'!K23</f>
        <v>0</v>
      </c>
      <c r="U23" s="193"/>
      <c r="V23" s="187">
        <f>U23-'Profitability forecast'!L23</f>
        <v>0</v>
      </c>
      <c r="W23" s="193"/>
      <c r="X23" s="187">
        <f>W23-'Profitability forecast'!M23</f>
        <v>0</v>
      </c>
      <c r="Y23" s="193"/>
      <c r="Z23" s="187">
        <f>Y23-'Profitability forecast'!N23</f>
        <v>0</v>
      </c>
      <c r="AA23" s="198">
        <f t="shared" si="1"/>
        <v>0</v>
      </c>
      <c r="AB23" s="198">
        <f t="shared" si="2"/>
        <v>0</v>
      </c>
    </row>
    <row r="24" spans="1:28" ht="15.75" x14ac:dyDescent="0.25">
      <c r="A24" s="103" t="s">
        <v>5</v>
      </c>
      <c r="B24" s="62" t="s">
        <v>99</v>
      </c>
      <c r="C24" s="193"/>
      <c r="D24" s="187">
        <f>C24-'Profitability forecast'!C24</f>
        <v>0</v>
      </c>
      <c r="E24" s="193"/>
      <c r="F24" s="187">
        <f>E24-'Profitability forecast'!D24</f>
        <v>0</v>
      </c>
      <c r="G24" s="193"/>
      <c r="H24" s="187">
        <f>G24-'Profitability forecast'!E24</f>
        <v>0</v>
      </c>
      <c r="I24" s="193"/>
      <c r="J24" s="187">
        <f>I24-'Profitability forecast'!F24</f>
        <v>0</v>
      </c>
      <c r="K24" s="193"/>
      <c r="L24" s="187">
        <f>K24-'Profitability forecast'!G24</f>
        <v>0</v>
      </c>
      <c r="M24" s="193"/>
      <c r="N24" s="187">
        <f>M24-'Profitability forecast'!H24</f>
        <v>0</v>
      </c>
      <c r="O24" s="193"/>
      <c r="P24" s="187">
        <f>O24-'Profitability forecast'!I24</f>
        <v>0</v>
      </c>
      <c r="Q24" s="193"/>
      <c r="R24" s="187">
        <f>Q24-'Profitability forecast'!J24</f>
        <v>0</v>
      </c>
      <c r="S24" s="193"/>
      <c r="T24" s="187">
        <f>S24-'Profitability forecast'!K24</f>
        <v>0</v>
      </c>
      <c r="U24" s="193"/>
      <c r="V24" s="187">
        <f>U24-'Profitability forecast'!L24</f>
        <v>0</v>
      </c>
      <c r="W24" s="193"/>
      <c r="X24" s="187">
        <f>W24-'Profitability forecast'!M24</f>
        <v>0</v>
      </c>
      <c r="Y24" s="193"/>
      <c r="Z24" s="187">
        <f>Y24-'Profitability forecast'!N24</f>
        <v>0</v>
      </c>
      <c r="AA24" s="198">
        <f t="shared" si="1"/>
        <v>0</v>
      </c>
      <c r="AB24" s="198">
        <f t="shared" si="2"/>
        <v>0</v>
      </c>
    </row>
    <row r="25" spans="1:28" ht="15.75" x14ac:dyDescent="0.25">
      <c r="A25" s="103" t="s">
        <v>5</v>
      </c>
      <c r="B25" s="62" t="s">
        <v>100</v>
      </c>
      <c r="C25" s="193"/>
      <c r="D25" s="187">
        <f>C25-'Profitability forecast'!C25</f>
        <v>0</v>
      </c>
      <c r="E25" s="193"/>
      <c r="F25" s="187">
        <f>E25-'Profitability forecast'!D25</f>
        <v>0</v>
      </c>
      <c r="G25" s="193"/>
      <c r="H25" s="187">
        <f>G25-'Profitability forecast'!E25</f>
        <v>0</v>
      </c>
      <c r="I25" s="193"/>
      <c r="J25" s="187">
        <f>I25-'Profitability forecast'!F25</f>
        <v>0</v>
      </c>
      <c r="K25" s="193"/>
      <c r="L25" s="187">
        <f>K25-'Profitability forecast'!G25</f>
        <v>0</v>
      </c>
      <c r="M25" s="193"/>
      <c r="N25" s="187">
        <f>M25-'Profitability forecast'!H25</f>
        <v>0</v>
      </c>
      <c r="O25" s="193"/>
      <c r="P25" s="187">
        <f>O25-'Profitability forecast'!I25</f>
        <v>0</v>
      </c>
      <c r="Q25" s="193"/>
      <c r="R25" s="187">
        <f>Q25-'Profitability forecast'!J25</f>
        <v>0</v>
      </c>
      <c r="S25" s="193"/>
      <c r="T25" s="187">
        <f>S25-'Profitability forecast'!K25</f>
        <v>0</v>
      </c>
      <c r="U25" s="193"/>
      <c r="V25" s="187">
        <f>U25-'Profitability forecast'!L25</f>
        <v>0</v>
      </c>
      <c r="W25" s="193"/>
      <c r="X25" s="187">
        <f>W25-'Profitability forecast'!M25</f>
        <v>0</v>
      </c>
      <c r="Y25" s="193"/>
      <c r="Z25" s="187">
        <f>Y25-'Profitability forecast'!N25</f>
        <v>0</v>
      </c>
      <c r="AA25" s="198">
        <f t="shared" si="1"/>
        <v>0</v>
      </c>
      <c r="AB25" s="198">
        <f t="shared" si="2"/>
        <v>0</v>
      </c>
    </row>
    <row r="26" spans="1:28" ht="15.75" x14ac:dyDescent="0.25">
      <c r="A26" s="103" t="s">
        <v>5</v>
      </c>
      <c r="B26" s="62" t="s">
        <v>39</v>
      </c>
      <c r="C26" s="194"/>
      <c r="D26" s="187">
        <f>C26-'Profitability forecast'!C26</f>
        <v>0</v>
      </c>
      <c r="E26" s="194"/>
      <c r="F26" s="187">
        <f>E26-'Profitability forecast'!D26</f>
        <v>0</v>
      </c>
      <c r="G26" s="194"/>
      <c r="H26" s="187">
        <f>G26-'Profitability forecast'!E26</f>
        <v>0</v>
      </c>
      <c r="I26" s="194"/>
      <c r="J26" s="187">
        <f>I26-'Profitability forecast'!F26</f>
        <v>0</v>
      </c>
      <c r="K26" s="194"/>
      <c r="L26" s="187">
        <f>K26-'Profitability forecast'!G26</f>
        <v>0</v>
      </c>
      <c r="M26" s="194"/>
      <c r="N26" s="187">
        <f>M26-'Profitability forecast'!H26</f>
        <v>0</v>
      </c>
      <c r="O26" s="194"/>
      <c r="P26" s="187">
        <f>O26-'Profitability forecast'!I26</f>
        <v>0</v>
      </c>
      <c r="Q26" s="194"/>
      <c r="R26" s="187">
        <f>Q26-'Profitability forecast'!J26</f>
        <v>0</v>
      </c>
      <c r="S26" s="194"/>
      <c r="T26" s="187">
        <f>S26-'Profitability forecast'!K26</f>
        <v>0</v>
      </c>
      <c r="U26" s="194"/>
      <c r="V26" s="187">
        <f>U26-'Profitability forecast'!L26</f>
        <v>0</v>
      </c>
      <c r="W26" s="194"/>
      <c r="X26" s="187">
        <f>W26-'Profitability forecast'!M26</f>
        <v>0</v>
      </c>
      <c r="Y26" s="194"/>
      <c r="Z26" s="187">
        <f>Y26-'Profitability forecast'!N26</f>
        <v>0</v>
      </c>
      <c r="AA26" s="198">
        <f t="shared" si="1"/>
        <v>0</v>
      </c>
      <c r="AB26" s="198">
        <f t="shared" si="2"/>
        <v>0</v>
      </c>
    </row>
    <row r="27" spans="1:28" s="97" customFormat="1" ht="18.75" x14ac:dyDescent="0.25">
      <c r="A27" s="99" t="s">
        <v>6</v>
      </c>
      <c r="B27" s="41" t="s">
        <v>101</v>
      </c>
      <c r="C27" s="187">
        <f t="shared" ref="C27:Z27" si="4">SUM(C13:C26)</f>
        <v>0</v>
      </c>
      <c r="D27" s="187">
        <f t="shared" si="4"/>
        <v>0</v>
      </c>
      <c r="E27" s="187">
        <f t="shared" si="4"/>
        <v>0</v>
      </c>
      <c r="F27" s="187">
        <f t="shared" si="4"/>
        <v>0</v>
      </c>
      <c r="G27" s="187">
        <f t="shared" si="4"/>
        <v>0</v>
      </c>
      <c r="H27" s="187">
        <f t="shared" si="4"/>
        <v>0</v>
      </c>
      <c r="I27" s="187">
        <f t="shared" si="4"/>
        <v>0</v>
      </c>
      <c r="J27" s="187">
        <f t="shared" si="4"/>
        <v>0</v>
      </c>
      <c r="K27" s="187">
        <f t="shared" si="4"/>
        <v>0</v>
      </c>
      <c r="L27" s="187">
        <f t="shared" si="4"/>
        <v>0</v>
      </c>
      <c r="M27" s="187">
        <f t="shared" si="4"/>
        <v>0</v>
      </c>
      <c r="N27" s="187">
        <f t="shared" si="4"/>
        <v>0</v>
      </c>
      <c r="O27" s="187">
        <f t="shared" ref="O27:Y27" si="5">SUM(O13:O26)</f>
        <v>0</v>
      </c>
      <c r="P27" s="187">
        <f t="shared" si="4"/>
        <v>0</v>
      </c>
      <c r="Q27" s="187">
        <f t="shared" si="5"/>
        <v>0</v>
      </c>
      <c r="R27" s="187">
        <f t="shared" si="4"/>
        <v>0</v>
      </c>
      <c r="S27" s="187">
        <f t="shared" si="5"/>
        <v>0</v>
      </c>
      <c r="T27" s="187">
        <f t="shared" si="4"/>
        <v>0</v>
      </c>
      <c r="U27" s="187">
        <f t="shared" si="5"/>
        <v>0</v>
      </c>
      <c r="V27" s="187">
        <f t="shared" si="4"/>
        <v>0</v>
      </c>
      <c r="W27" s="187">
        <f t="shared" si="5"/>
        <v>0</v>
      </c>
      <c r="X27" s="187">
        <f t="shared" si="4"/>
        <v>0</v>
      </c>
      <c r="Y27" s="187">
        <f t="shared" si="5"/>
        <v>0</v>
      </c>
      <c r="Z27" s="187">
        <f t="shared" si="4"/>
        <v>0</v>
      </c>
      <c r="AA27" s="198">
        <f t="shared" si="1"/>
        <v>0</v>
      </c>
      <c r="AB27" s="198">
        <f t="shared" si="2"/>
        <v>0</v>
      </c>
    </row>
    <row r="28" spans="1:28" ht="18.75" x14ac:dyDescent="0.25">
      <c r="A28" s="206"/>
      <c r="B28" s="45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83"/>
      <c r="O28" s="70"/>
      <c r="P28" s="70"/>
      <c r="Q28" s="70"/>
      <c r="R28" s="67"/>
      <c r="S28" s="70"/>
      <c r="T28" s="67"/>
      <c r="U28" s="70"/>
      <c r="V28" s="67"/>
      <c r="W28" s="70"/>
      <c r="X28" s="67"/>
      <c r="Y28" s="70"/>
      <c r="Z28" s="67"/>
      <c r="AA28" s="82"/>
      <c r="AB28" s="84"/>
    </row>
    <row r="29" spans="1:28" s="97" customFormat="1" ht="18.75" x14ac:dyDescent="0.25">
      <c r="A29" s="99" t="s">
        <v>7</v>
      </c>
      <c r="B29" s="41" t="s">
        <v>102</v>
      </c>
      <c r="C29" s="187">
        <f t="shared" ref="C29:Z29" si="6">C10-C27</f>
        <v>0</v>
      </c>
      <c r="D29" s="187">
        <f t="shared" si="6"/>
        <v>0</v>
      </c>
      <c r="E29" s="187">
        <f t="shared" si="6"/>
        <v>0</v>
      </c>
      <c r="F29" s="187">
        <f t="shared" si="6"/>
        <v>0</v>
      </c>
      <c r="G29" s="187">
        <f t="shared" si="6"/>
        <v>0</v>
      </c>
      <c r="H29" s="187">
        <f t="shared" si="6"/>
        <v>0</v>
      </c>
      <c r="I29" s="187">
        <f t="shared" si="6"/>
        <v>0</v>
      </c>
      <c r="J29" s="187">
        <f t="shared" si="6"/>
        <v>0</v>
      </c>
      <c r="K29" s="187">
        <f t="shared" si="6"/>
        <v>0</v>
      </c>
      <c r="L29" s="187">
        <f t="shared" si="6"/>
        <v>0</v>
      </c>
      <c r="M29" s="187">
        <f t="shared" si="6"/>
        <v>0</v>
      </c>
      <c r="N29" s="187">
        <f t="shared" si="6"/>
        <v>0</v>
      </c>
      <c r="O29" s="187">
        <f t="shared" si="6"/>
        <v>0</v>
      </c>
      <c r="P29" s="187">
        <f t="shared" si="6"/>
        <v>0</v>
      </c>
      <c r="Q29" s="187">
        <f t="shared" si="6"/>
        <v>0</v>
      </c>
      <c r="R29" s="187">
        <f t="shared" si="6"/>
        <v>0</v>
      </c>
      <c r="S29" s="187">
        <f t="shared" si="6"/>
        <v>0</v>
      </c>
      <c r="T29" s="187">
        <f t="shared" si="6"/>
        <v>0</v>
      </c>
      <c r="U29" s="187">
        <f t="shared" si="6"/>
        <v>0</v>
      </c>
      <c r="V29" s="187">
        <f t="shared" si="6"/>
        <v>0</v>
      </c>
      <c r="W29" s="187">
        <f t="shared" si="6"/>
        <v>0</v>
      </c>
      <c r="X29" s="187">
        <f t="shared" si="6"/>
        <v>0</v>
      </c>
      <c r="Y29" s="187">
        <f t="shared" si="6"/>
        <v>0</v>
      </c>
      <c r="Z29" s="187">
        <f t="shared" si="6"/>
        <v>0</v>
      </c>
      <c r="AA29" s="198">
        <f t="shared" si="1"/>
        <v>0</v>
      </c>
      <c r="AB29" s="198">
        <f t="shared" si="2"/>
        <v>0</v>
      </c>
    </row>
    <row r="30" spans="1:28" ht="15.75" x14ac:dyDescent="0.25">
      <c r="A30" s="47"/>
      <c r="B30" s="10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46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21" x14ac:dyDescent="0.25">
      <c r="A32" s="227" t="s">
        <v>109</v>
      </c>
      <c r="B32" s="50"/>
      <c r="C32" s="50"/>
      <c r="D32" s="50"/>
      <c r="E32" s="57" t="s">
        <v>0</v>
      </c>
      <c r="F32" s="57">
        <f>'Private costs'!B4</f>
        <v>0</v>
      </c>
      <c r="G32" s="56">
        <f>'Private costs'!C4</f>
        <v>0</v>
      </c>
      <c r="H32" s="56"/>
      <c r="I32" s="56"/>
      <c r="J32" s="56"/>
      <c r="K32" s="57"/>
      <c r="L32" s="57"/>
      <c r="M32" s="69"/>
      <c r="N32" s="69"/>
      <c r="O32" s="51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x14ac:dyDescent="0.25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4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x14ac:dyDescent="0.25">
      <c r="A34" s="243" t="s">
        <v>107</v>
      </c>
      <c r="B34" s="244"/>
      <c r="C34" s="60" t="s">
        <v>72</v>
      </c>
      <c r="D34" s="61" t="s">
        <v>72</v>
      </c>
      <c r="E34" s="61" t="s">
        <v>73</v>
      </c>
      <c r="F34" s="61" t="s">
        <v>73</v>
      </c>
      <c r="G34" s="61" t="s">
        <v>74</v>
      </c>
      <c r="H34" s="61" t="s">
        <v>74</v>
      </c>
      <c r="I34" s="61" t="s">
        <v>75</v>
      </c>
      <c r="J34" s="61" t="s">
        <v>75</v>
      </c>
      <c r="K34" s="61" t="s">
        <v>76</v>
      </c>
      <c r="L34" s="61" t="s">
        <v>76</v>
      </c>
      <c r="M34" s="61" t="s">
        <v>77</v>
      </c>
      <c r="N34" s="61" t="s">
        <v>77</v>
      </c>
      <c r="O34" s="60" t="s">
        <v>78</v>
      </c>
      <c r="P34" s="61" t="s">
        <v>78</v>
      </c>
      <c r="Q34" s="61" t="s">
        <v>79</v>
      </c>
      <c r="R34" s="60" t="s">
        <v>79</v>
      </c>
      <c r="S34" s="60" t="s">
        <v>80</v>
      </c>
      <c r="T34" s="61" t="s">
        <v>80</v>
      </c>
      <c r="U34" s="61" t="s">
        <v>81</v>
      </c>
      <c r="V34" s="60" t="s">
        <v>81</v>
      </c>
      <c r="W34" s="60" t="s">
        <v>82</v>
      </c>
      <c r="X34" s="61" t="s">
        <v>82</v>
      </c>
      <c r="Y34" s="61" t="s">
        <v>83</v>
      </c>
      <c r="Z34" s="61" t="s">
        <v>83</v>
      </c>
      <c r="AA34" s="260" t="s">
        <v>8</v>
      </c>
      <c r="AB34" s="260" t="s">
        <v>9</v>
      </c>
    </row>
    <row r="35" spans="1:28" ht="15.75" x14ac:dyDescent="0.25">
      <c r="A35" s="243"/>
      <c r="B35" s="244"/>
      <c r="C35" s="217">
        <f>'Profitability forecast'!C35</f>
        <v>43831</v>
      </c>
      <c r="D35" s="217">
        <f>'Profitability forecast'!C35</f>
        <v>43831</v>
      </c>
      <c r="E35" s="218">
        <f>EOMONTH(C35,0)+1</f>
        <v>43862</v>
      </c>
      <c r="F35" s="218">
        <f t="shared" ref="F35:Z35" si="7">EOMONTH(D35,0)+1</f>
        <v>43862</v>
      </c>
      <c r="G35" s="218">
        <f t="shared" si="7"/>
        <v>43891</v>
      </c>
      <c r="H35" s="218">
        <f t="shared" si="7"/>
        <v>43891</v>
      </c>
      <c r="I35" s="218">
        <f t="shared" si="7"/>
        <v>43922</v>
      </c>
      <c r="J35" s="218">
        <f t="shared" si="7"/>
        <v>43922</v>
      </c>
      <c r="K35" s="218">
        <f t="shared" si="7"/>
        <v>43952</v>
      </c>
      <c r="L35" s="218">
        <f t="shared" si="7"/>
        <v>43952</v>
      </c>
      <c r="M35" s="218">
        <f t="shared" si="7"/>
        <v>43983</v>
      </c>
      <c r="N35" s="218">
        <f t="shared" si="7"/>
        <v>43983</v>
      </c>
      <c r="O35" s="218">
        <f t="shared" si="7"/>
        <v>44013</v>
      </c>
      <c r="P35" s="218">
        <f t="shared" si="7"/>
        <v>44013</v>
      </c>
      <c r="Q35" s="218">
        <f t="shared" si="7"/>
        <v>44044</v>
      </c>
      <c r="R35" s="218">
        <f t="shared" si="7"/>
        <v>44044</v>
      </c>
      <c r="S35" s="218">
        <f t="shared" si="7"/>
        <v>44075</v>
      </c>
      <c r="T35" s="218">
        <f t="shared" si="7"/>
        <v>44075</v>
      </c>
      <c r="U35" s="218">
        <f t="shared" si="7"/>
        <v>44105</v>
      </c>
      <c r="V35" s="218">
        <f t="shared" si="7"/>
        <v>44105</v>
      </c>
      <c r="W35" s="218">
        <f t="shared" si="7"/>
        <v>44136</v>
      </c>
      <c r="X35" s="218">
        <f t="shared" si="7"/>
        <v>44136</v>
      </c>
      <c r="Y35" s="218">
        <f t="shared" si="7"/>
        <v>44166</v>
      </c>
      <c r="Z35" s="218">
        <f t="shared" si="7"/>
        <v>44166</v>
      </c>
      <c r="AA35" s="260"/>
      <c r="AB35" s="260"/>
    </row>
    <row r="36" spans="1:28" ht="15.75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79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s="97" customFormat="1" ht="15.75" x14ac:dyDescent="0.25">
      <c r="A37" s="96"/>
      <c r="B37" s="41" t="s">
        <v>84</v>
      </c>
      <c r="C37" s="191"/>
      <c r="D37" s="187">
        <f>C37-'Profitability forecast'!C37</f>
        <v>0</v>
      </c>
      <c r="E37" s="191"/>
      <c r="F37" s="187">
        <f>E37-'Profitability forecast'!D37</f>
        <v>0</v>
      </c>
      <c r="G37" s="191"/>
      <c r="H37" s="187">
        <f>G37-'Profitability forecast'!E37</f>
        <v>0</v>
      </c>
      <c r="I37" s="191"/>
      <c r="J37" s="187">
        <f>I37-'Profitability forecast'!F37</f>
        <v>0</v>
      </c>
      <c r="K37" s="191"/>
      <c r="L37" s="187">
        <f>K37-'Profitability forecast'!G37</f>
        <v>0</v>
      </c>
      <c r="M37" s="191"/>
      <c r="N37" s="187">
        <f>M37-'Profitability forecast'!H37</f>
        <v>0</v>
      </c>
      <c r="O37" s="191"/>
      <c r="P37" s="187">
        <f>O37-'Profitability forecast'!I37</f>
        <v>0</v>
      </c>
      <c r="Q37" s="191"/>
      <c r="R37" s="187">
        <f>Q37-'Profitability forecast'!J37</f>
        <v>0</v>
      </c>
      <c r="S37" s="191"/>
      <c r="T37" s="187">
        <f>S37-'Profitability forecast'!K37</f>
        <v>0</v>
      </c>
      <c r="U37" s="191"/>
      <c r="V37" s="187">
        <f>U37-'Profitability forecast'!L37</f>
        <v>0</v>
      </c>
      <c r="W37" s="191"/>
      <c r="X37" s="187">
        <f>W37-'Profitability forecast'!M37</f>
        <v>0</v>
      </c>
      <c r="Y37" s="191"/>
      <c r="Z37" s="187">
        <f>Y37-'Profitability forecast'!N37</f>
        <v>0</v>
      </c>
      <c r="AA37" s="198">
        <f t="shared" ref="AA37:AB40" si="8">C37+E37+G37+I37+K37+M37+O37+Q37+S37+U37+W37+Y37</f>
        <v>0</v>
      </c>
      <c r="AB37" s="198">
        <f t="shared" si="8"/>
        <v>0</v>
      </c>
    </row>
    <row r="38" spans="1:28" ht="15.75" x14ac:dyDescent="0.25">
      <c r="A38" s="98" t="s">
        <v>2</v>
      </c>
      <c r="B38" s="42" t="s">
        <v>85</v>
      </c>
      <c r="C38" s="193"/>
      <c r="D38" s="187">
        <f>C38-'Profitability forecast'!C38</f>
        <v>0</v>
      </c>
      <c r="E38" s="193"/>
      <c r="F38" s="187">
        <f>E38-'Profitability forecast'!D38</f>
        <v>0</v>
      </c>
      <c r="G38" s="193"/>
      <c r="H38" s="187">
        <f>G38-'Profitability forecast'!E38</f>
        <v>0</v>
      </c>
      <c r="I38" s="193"/>
      <c r="J38" s="187">
        <f>I38-'Profitability forecast'!F38</f>
        <v>0</v>
      </c>
      <c r="K38" s="193"/>
      <c r="L38" s="187">
        <f>K38-'Profitability forecast'!G38</f>
        <v>0</v>
      </c>
      <c r="M38" s="193"/>
      <c r="N38" s="187">
        <f>M38-'Profitability forecast'!H38</f>
        <v>0</v>
      </c>
      <c r="O38" s="193"/>
      <c r="P38" s="187">
        <f>O38-'Profitability forecast'!I38</f>
        <v>0</v>
      </c>
      <c r="Q38" s="193"/>
      <c r="R38" s="187">
        <f>Q38-'Profitability forecast'!J38</f>
        <v>0</v>
      </c>
      <c r="S38" s="193"/>
      <c r="T38" s="187">
        <f>S38-'Profitability forecast'!K38</f>
        <v>0</v>
      </c>
      <c r="U38" s="193"/>
      <c r="V38" s="187">
        <f>U38-'Profitability forecast'!L38</f>
        <v>0</v>
      </c>
      <c r="W38" s="193"/>
      <c r="X38" s="187">
        <f>W38-'Profitability forecast'!M38</f>
        <v>0</v>
      </c>
      <c r="Y38" s="193"/>
      <c r="Z38" s="187">
        <f>Y38-'Profitability forecast'!N38</f>
        <v>0</v>
      </c>
      <c r="AA38" s="198">
        <f t="shared" si="8"/>
        <v>0</v>
      </c>
      <c r="AB38" s="198">
        <f>P8+R8+T8+V8+X8+Z8+P38+R38+T38+V38+X38+Z38</f>
        <v>0</v>
      </c>
    </row>
    <row r="39" spans="1:28" ht="15.75" x14ac:dyDescent="0.25">
      <c r="A39" s="98" t="s">
        <v>2</v>
      </c>
      <c r="B39" s="42" t="s">
        <v>86</v>
      </c>
      <c r="C39" s="193"/>
      <c r="D39" s="187">
        <f>C39-'Profitability forecast'!C39</f>
        <v>0</v>
      </c>
      <c r="E39" s="193"/>
      <c r="F39" s="187">
        <f>E39-'Profitability forecast'!D39</f>
        <v>0</v>
      </c>
      <c r="G39" s="193"/>
      <c r="H39" s="187">
        <f>G39-'Profitability forecast'!E39</f>
        <v>0</v>
      </c>
      <c r="I39" s="193"/>
      <c r="J39" s="187">
        <f>I39-'Profitability forecast'!F39</f>
        <v>0</v>
      </c>
      <c r="K39" s="193"/>
      <c r="L39" s="187">
        <f>K39-'Profitability forecast'!G39</f>
        <v>0</v>
      </c>
      <c r="M39" s="193"/>
      <c r="N39" s="187">
        <f>M39-'Profitability forecast'!H39</f>
        <v>0</v>
      </c>
      <c r="O39" s="193"/>
      <c r="P39" s="187">
        <f>O39-'Profitability forecast'!I39</f>
        <v>0</v>
      </c>
      <c r="Q39" s="193"/>
      <c r="R39" s="187">
        <f>Q39-'Profitability forecast'!J39</f>
        <v>0</v>
      </c>
      <c r="S39" s="193"/>
      <c r="T39" s="187">
        <f>S39-'Profitability forecast'!K39</f>
        <v>0</v>
      </c>
      <c r="U39" s="193"/>
      <c r="V39" s="187">
        <f>U39-'Profitability forecast'!L39</f>
        <v>0</v>
      </c>
      <c r="W39" s="193"/>
      <c r="X39" s="187">
        <f>W39-'Profitability forecast'!M39</f>
        <v>0</v>
      </c>
      <c r="Y39" s="193"/>
      <c r="Z39" s="187">
        <f>Y39-'Profitability forecast'!N39</f>
        <v>0</v>
      </c>
      <c r="AA39" s="198">
        <f t="shared" si="8"/>
        <v>0</v>
      </c>
      <c r="AB39" s="198">
        <f>P9+R9+T9+V9+X9+Z9+P39+R39+T39+V39+X39+Z39</f>
        <v>0</v>
      </c>
    </row>
    <row r="40" spans="1:28" s="97" customFormat="1" ht="18.75" x14ac:dyDescent="0.25">
      <c r="A40" s="106" t="s">
        <v>3</v>
      </c>
      <c r="B40" s="53" t="s">
        <v>87</v>
      </c>
      <c r="C40" s="195">
        <f t="shared" ref="C40:Z40" si="9">C37-C38-C39</f>
        <v>0</v>
      </c>
      <c r="D40" s="195">
        <f t="shared" si="9"/>
        <v>0</v>
      </c>
      <c r="E40" s="195">
        <f t="shared" si="9"/>
        <v>0</v>
      </c>
      <c r="F40" s="195">
        <f t="shared" si="9"/>
        <v>0</v>
      </c>
      <c r="G40" s="195">
        <f t="shared" si="9"/>
        <v>0</v>
      </c>
      <c r="H40" s="195">
        <f t="shared" si="9"/>
        <v>0</v>
      </c>
      <c r="I40" s="195">
        <f t="shared" si="9"/>
        <v>0</v>
      </c>
      <c r="J40" s="195">
        <f t="shared" si="9"/>
        <v>0</v>
      </c>
      <c r="K40" s="195">
        <f t="shared" si="9"/>
        <v>0</v>
      </c>
      <c r="L40" s="195">
        <f t="shared" si="9"/>
        <v>0</v>
      </c>
      <c r="M40" s="195">
        <f t="shared" si="9"/>
        <v>0</v>
      </c>
      <c r="N40" s="187">
        <f t="shared" si="9"/>
        <v>0</v>
      </c>
      <c r="O40" s="187">
        <f t="shared" si="9"/>
        <v>0</v>
      </c>
      <c r="P40" s="187">
        <f>O40-'Profitability forecast'!I39</f>
        <v>0</v>
      </c>
      <c r="Q40" s="187">
        <f t="shared" si="9"/>
        <v>0</v>
      </c>
      <c r="R40" s="195">
        <f t="shared" si="9"/>
        <v>0</v>
      </c>
      <c r="S40" s="187">
        <f t="shared" si="9"/>
        <v>0</v>
      </c>
      <c r="T40" s="195">
        <f t="shared" si="9"/>
        <v>0</v>
      </c>
      <c r="U40" s="187">
        <f t="shared" si="9"/>
        <v>0</v>
      </c>
      <c r="V40" s="195">
        <f t="shared" si="9"/>
        <v>0</v>
      </c>
      <c r="W40" s="187">
        <f t="shared" si="9"/>
        <v>0</v>
      </c>
      <c r="X40" s="195">
        <f t="shared" si="9"/>
        <v>0</v>
      </c>
      <c r="Y40" s="187">
        <f t="shared" si="9"/>
        <v>0</v>
      </c>
      <c r="Z40" s="195">
        <f t="shared" si="9"/>
        <v>0</v>
      </c>
      <c r="AA40" s="198">
        <f t="shared" si="8"/>
        <v>0</v>
      </c>
      <c r="AB40" s="198">
        <f>P10+R10+T10+V10+X10+Z10+P40+R40+T40+V40+X40+Z40</f>
        <v>0</v>
      </c>
    </row>
    <row r="41" spans="1:28" ht="18.75" x14ac:dyDescent="0.3">
      <c r="A41" s="205"/>
      <c r="B41" s="43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80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81"/>
      <c r="AA41" s="82"/>
      <c r="AB41" s="84"/>
    </row>
    <row r="42" spans="1:28" s="97" customFormat="1" ht="18.75" x14ac:dyDescent="0.25">
      <c r="A42" s="101"/>
      <c r="B42" s="41" t="s">
        <v>88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5"/>
      <c r="AB42" s="65"/>
    </row>
    <row r="43" spans="1:28" ht="15.75" x14ac:dyDescent="0.25">
      <c r="A43" s="102"/>
      <c r="B43" s="44" t="s">
        <v>89</v>
      </c>
      <c r="C43" s="193"/>
      <c r="D43" s="187">
        <f>C43-'Profitability forecast'!C43</f>
        <v>0</v>
      </c>
      <c r="E43" s="193"/>
      <c r="F43" s="187">
        <f>E43-'Profitability forecast'!D43</f>
        <v>0</v>
      </c>
      <c r="G43" s="193"/>
      <c r="H43" s="187">
        <f>G43-'Profitability forecast'!E43</f>
        <v>0</v>
      </c>
      <c r="I43" s="193"/>
      <c r="J43" s="187">
        <f>I43-'Profitability forecast'!F43</f>
        <v>0</v>
      </c>
      <c r="K43" s="193"/>
      <c r="L43" s="187">
        <f>K43-'Profitability forecast'!G43</f>
        <v>0</v>
      </c>
      <c r="M43" s="193"/>
      <c r="N43" s="187">
        <f>M43-'Profitability forecast'!H43</f>
        <v>0</v>
      </c>
      <c r="O43" s="193"/>
      <c r="P43" s="187">
        <f>O43-'Profitability forecast'!I43</f>
        <v>0</v>
      </c>
      <c r="Q43" s="193"/>
      <c r="R43" s="187">
        <f>Q43-'Profitability forecast'!J43</f>
        <v>0</v>
      </c>
      <c r="S43" s="193"/>
      <c r="T43" s="187">
        <f>S43-'Profitability forecast'!K43</f>
        <v>0</v>
      </c>
      <c r="U43" s="193"/>
      <c r="V43" s="187">
        <f>U43-'Profitability forecast'!L43</f>
        <v>0</v>
      </c>
      <c r="W43" s="193"/>
      <c r="X43" s="187">
        <f>W43-'Profitability forecast'!M43</f>
        <v>0</v>
      </c>
      <c r="Y43" s="193"/>
      <c r="Z43" s="187">
        <f>Y43-'Profitability forecast'!N43</f>
        <v>0</v>
      </c>
      <c r="AA43" s="198">
        <f t="shared" ref="AA43:AA59" si="10">C43+E43+G43+I43+K43+M43+O43+Q43+S43+U43+W43+Y43</f>
        <v>0</v>
      </c>
      <c r="AB43" s="198">
        <f t="shared" ref="AB43:AB57" si="11">P13+R13+T13+V13+X13+Z13+P43+R43+T43+V43+X43+Z43</f>
        <v>0</v>
      </c>
    </row>
    <row r="44" spans="1:28" ht="15.75" x14ac:dyDescent="0.25">
      <c r="A44" s="103" t="s">
        <v>5</v>
      </c>
      <c r="B44" s="62" t="s">
        <v>90</v>
      </c>
      <c r="C44" s="193"/>
      <c r="D44" s="187">
        <f>C44-'Profitability forecast'!C44</f>
        <v>0</v>
      </c>
      <c r="E44" s="193"/>
      <c r="F44" s="187">
        <f>E44-'Profitability forecast'!D44</f>
        <v>0</v>
      </c>
      <c r="G44" s="193"/>
      <c r="H44" s="187">
        <f>G44-'Profitability forecast'!E44</f>
        <v>0</v>
      </c>
      <c r="I44" s="193"/>
      <c r="J44" s="187">
        <f>I44-'Profitability forecast'!F44</f>
        <v>0</v>
      </c>
      <c r="K44" s="193"/>
      <c r="L44" s="187">
        <f>K44-'Profitability forecast'!G44</f>
        <v>0</v>
      </c>
      <c r="M44" s="193"/>
      <c r="N44" s="187">
        <f>M44-'Profitability forecast'!H44</f>
        <v>0</v>
      </c>
      <c r="O44" s="193"/>
      <c r="P44" s="187">
        <f>O44-'Profitability forecast'!I44</f>
        <v>0</v>
      </c>
      <c r="Q44" s="193"/>
      <c r="R44" s="187">
        <f>Q44-'Profitability forecast'!J44</f>
        <v>0</v>
      </c>
      <c r="S44" s="193"/>
      <c r="T44" s="187">
        <f>S44-'Profitability forecast'!K44</f>
        <v>0</v>
      </c>
      <c r="U44" s="193"/>
      <c r="V44" s="187">
        <f>U44-'Profitability forecast'!L44</f>
        <v>0</v>
      </c>
      <c r="W44" s="193"/>
      <c r="X44" s="187">
        <f>W44-'Profitability forecast'!M44</f>
        <v>0</v>
      </c>
      <c r="Y44" s="193"/>
      <c r="Z44" s="187">
        <f>Y44-'Profitability forecast'!N44</f>
        <v>0</v>
      </c>
      <c r="AA44" s="198">
        <f t="shared" si="10"/>
        <v>0</v>
      </c>
      <c r="AB44" s="198">
        <f t="shared" si="11"/>
        <v>0</v>
      </c>
    </row>
    <row r="45" spans="1:28" ht="15.75" x14ac:dyDescent="0.25">
      <c r="A45" s="103" t="s">
        <v>5</v>
      </c>
      <c r="B45" s="62" t="s">
        <v>33</v>
      </c>
      <c r="C45" s="193"/>
      <c r="D45" s="187">
        <f>C45-'Profitability forecast'!C45</f>
        <v>0</v>
      </c>
      <c r="E45" s="193"/>
      <c r="F45" s="187">
        <f>E45-'Profitability forecast'!D45</f>
        <v>0</v>
      </c>
      <c r="G45" s="193"/>
      <c r="H45" s="187">
        <f>G45-'Profitability forecast'!E45</f>
        <v>0</v>
      </c>
      <c r="I45" s="193"/>
      <c r="J45" s="187">
        <f>I45-'Profitability forecast'!F45</f>
        <v>0</v>
      </c>
      <c r="K45" s="193"/>
      <c r="L45" s="187">
        <f>K45-'Profitability forecast'!G45</f>
        <v>0</v>
      </c>
      <c r="M45" s="193"/>
      <c r="N45" s="187">
        <f>M45-'Profitability forecast'!H45</f>
        <v>0</v>
      </c>
      <c r="O45" s="193"/>
      <c r="P45" s="187">
        <f>O45-'Profitability forecast'!I45</f>
        <v>0</v>
      </c>
      <c r="Q45" s="193"/>
      <c r="R45" s="187">
        <f>Q45-'Profitability forecast'!J45</f>
        <v>0</v>
      </c>
      <c r="S45" s="193"/>
      <c r="T45" s="187">
        <f>S45-'Profitability forecast'!K45</f>
        <v>0</v>
      </c>
      <c r="U45" s="193"/>
      <c r="V45" s="187">
        <f>U45-'Profitability forecast'!L45</f>
        <v>0</v>
      </c>
      <c r="W45" s="193"/>
      <c r="X45" s="187">
        <f>W45-'Profitability forecast'!M45</f>
        <v>0</v>
      </c>
      <c r="Y45" s="193"/>
      <c r="Z45" s="187">
        <f>Y45-'Profitability forecast'!N45</f>
        <v>0</v>
      </c>
      <c r="AA45" s="198">
        <f t="shared" si="10"/>
        <v>0</v>
      </c>
      <c r="AB45" s="198">
        <f t="shared" si="11"/>
        <v>0</v>
      </c>
    </row>
    <row r="46" spans="1:28" ht="15.75" x14ac:dyDescent="0.25">
      <c r="A46" s="103" t="s">
        <v>5</v>
      </c>
      <c r="B46" s="62" t="s">
        <v>91</v>
      </c>
      <c r="C46" s="193"/>
      <c r="D46" s="187">
        <f>C46-'Profitability forecast'!C46</f>
        <v>0</v>
      </c>
      <c r="E46" s="193"/>
      <c r="F46" s="187">
        <f>E46-'Profitability forecast'!D46</f>
        <v>0</v>
      </c>
      <c r="G46" s="193"/>
      <c r="H46" s="187">
        <f>G46-'Profitability forecast'!E46</f>
        <v>0</v>
      </c>
      <c r="I46" s="193"/>
      <c r="J46" s="187">
        <f>I46-'Profitability forecast'!F46</f>
        <v>0</v>
      </c>
      <c r="K46" s="193"/>
      <c r="L46" s="187">
        <f>K46-'Profitability forecast'!G46</f>
        <v>0</v>
      </c>
      <c r="M46" s="193"/>
      <c r="N46" s="187">
        <f>M46-'Profitability forecast'!H46</f>
        <v>0</v>
      </c>
      <c r="O46" s="193"/>
      <c r="P46" s="187">
        <f>O46-'Profitability forecast'!I46</f>
        <v>0</v>
      </c>
      <c r="Q46" s="193"/>
      <c r="R46" s="187">
        <f>Q46-'Profitability forecast'!J46</f>
        <v>0</v>
      </c>
      <c r="S46" s="193"/>
      <c r="T46" s="187">
        <f>S46-'Profitability forecast'!K46</f>
        <v>0</v>
      </c>
      <c r="U46" s="193"/>
      <c r="V46" s="187">
        <f>U46-'Profitability forecast'!L46</f>
        <v>0</v>
      </c>
      <c r="W46" s="193"/>
      <c r="X46" s="187">
        <f>W46-'Profitability forecast'!M46</f>
        <v>0</v>
      </c>
      <c r="Y46" s="193"/>
      <c r="Z46" s="187">
        <f>Y46-'Profitability forecast'!N46</f>
        <v>0</v>
      </c>
      <c r="AA46" s="198">
        <f t="shared" si="10"/>
        <v>0</v>
      </c>
      <c r="AB46" s="198">
        <f t="shared" si="11"/>
        <v>0</v>
      </c>
    </row>
    <row r="47" spans="1:28" ht="15.75" x14ac:dyDescent="0.25">
      <c r="A47" s="103" t="s">
        <v>5</v>
      </c>
      <c r="B47" s="62" t="s">
        <v>92</v>
      </c>
      <c r="C47" s="193"/>
      <c r="D47" s="187">
        <f>C47-'Profitability forecast'!C47</f>
        <v>0</v>
      </c>
      <c r="E47" s="193"/>
      <c r="F47" s="187">
        <f>E47-'Profitability forecast'!D47</f>
        <v>0</v>
      </c>
      <c r="G47" s="193"/>
      <c r="H47" s="187">
        <f>G47-'Profitability forecast'!E47</f>
        <v>0</v>
      </c>
      <c r="I47" s="193"/>
      <c r="J47" s="187">
        <f>I47-'Profitability forecast'!F47</f>
        <v>0</v>
      </c>
      <c r="K47" s="193"/>
      <c r="L47" s="187">
        <f>K47-'Profitability forecast'!G47</f>
        <v>0</v>
      </c>
      <c r="M47" s="193"/>
      <c r="N47" s="187">
        <f>M47-'Profitability forecast'!H47</f>
        <v>0</v>
      </c>
      <c r="O47" s="193"/>
      <c r="P47" s="187">
        <f>O47-'Profitability forecast'!I47</f>
        <v>0</v>
      </c>
      <c r="Q47" s="193"/>
      <c r="R47" s="187">
        <f>Q47-'Profitability forecast'!J47</f>
        <v>0</v>
      </c>
      <c r="S47" s="193"/>
      <c r="T47" s="187">
        <f>S47-'Profitability forecast'!K47</f>
        <v>0</v>
      </c>
      <c r="U47" s="193"/>
      <c r="V47" s="187">
        <f>U47-'Profitability forecast'!L47</f>
        <v>0</v>
      </c>
      <c r="W47" s="193"/>
      <c r="X47" s="187">
        <f>W47-'Profitability forecast'!M47</f>
        <v>0</v>
      </c>
      <c r="Y47" s="193"/>
      <c r="Z47" s="187">
        <f>Y47-'Profitability forecast'!N47</f>
        <v>0</v>
      </c>
      <c r="AA47" s="198">
        <f t="shared" si="10"/>
        <v>0</v>
      </c>
      <c r="AB47" s="198">
        <f t="shared" si="11"/>
        <v>0</v>
      </c>
    </row>
    <row r="48" spans="1:28" ht="15.75" x14ac:dyDescent="0.25">
      <c r="A48" s="103" t="s">
        <v>5</v>
      </c>
      <c r="B48" s="62" t="s">
        <v>93</v>
      </c>
      <c r="C48" s="193"/>
      <c r="D48" s="187">
        <f>C48-'Profitability forecast'!C48</f>
        <v>0</v>
      </c>
      <c r="E48" s="193"/>
      <c r="F48" s="187">
        <f>E48-'Profitability forecast'!D48</f>
        <v>0</v>
      </c>
      <c r="G48" s="193"/>
      <c r="H48" s="187">
        <f>G48-'Profitability forecast'!E48</f>
        <v>0</v>
      </c>
      <c r="I48" s="193"/>
      <c r="J48" s="187">
        <f>I48-'Profitability forecast'!F48</f>
        <v>0</v>
      </c>
      <c r="K48" s="193"/>
      <c r="L48" s="187">
        <f>K48-'Profitability forecast'!G48</f>
        <v>0</v>
      </c>
      <c r="M48" s="193"/>
      <c r="N48" s="187">
        <f>M48-'Profitability forecast'!H48</f>
        <v>0</v>
      </c>
      <c r="O48" s="193"/>
      <c r="P48" s="187">
        <f>O48-'Profitability forecast'!I48</f>
        <v>0</v>
      </c>
      <c r="Q48" s="193"/>
      <c r="R48" s="187">
        <f>Q48-'Profitability forecast'!J48</f>
        <v>0</v>
      </c>
      <c r="S48" s="193"/>
      <c r="T48" s="187">
        <f>S48-'Profitability forecast'!K48</f>
        <v>0</v>
      </c>
      <c r="U48" s="193"/>
      <c r="V48" s="187">
        <f>U48-'Profitability forecast'!L48</f>
        <v>0</v>
      </c>
      <c r="W48" s="193"/>
      <c r="X48" s="187">
        <f>W48-'Profitability forecast'!M48</f>
        <v>0</v>
      </c>
      <c r="Y48" s="193"/>
      <c r="Z48" s="187">
        <f>Y48-'Profitability forecast'!N48</f>
        <v>0</v>
      </c>
      <c r="AA48" s="198">
        <f t="shared" si="10"/>
        <v>0</v>
      </c>
      <c r="AB48" s="198">
        <f t="shared" si="11"/>
        <v>0</v>
      </c>
    </row>
    <row r="49" spans="1:28" ht="15.75" x14ac:dyDescent="0.25">
      <c r="A49" s="103" t="s">
        <v>5</v>
      </c>
      <c r="B49" s="62" t="s">
        <v>94</v>
      </c>
      <c r="C49" s="193"/>
      <c r="D49" s="187">
        <f>C49-'Profitability forecast'!C49</f>
        <v>0</v>
      </c>
      <c r="E49" s="193"/>
      <c r="F49" s="187">
        <f>E49-'Profitability forecast'!D49</f>
        <v>0</v>
      </c>
      <c r="G49" s="193"/>
      <c r="H49" s="187">
        <f>G49-'Profitability forecast'!E49</f>
        <v>0</v>
      </c>
      <c r="I49" s="193"/>
      <c r="J49" s="187">
        <f>I49-'Profitability forecast'!F49</f>
        <v>0</v>
      </c>
      <c r="K49" s="193"/>
      <c r="L49" s="187">
        <f>K49-'Profitability forecast'!G49</f>
        <v>0</v>
      </c>
      <c r="M49" s="193"/>
      <c r="N49" s="187">
        <f>M49-'Profitability forecast'!H49</f>
        <v>0</v>
      </c>
      <c r="O49" s="193"/>
      <c r="P49" s="187">
        <f>O49-'Profitability forecast'!I49</f>
        <v>0</v>
      </c>
      <c r="Q49" s="193"/>
      <c r="R49" s="187">
        <f>Q49-'Profitability forecast'!J49</f>
        <v>0</v>
      </c>
      <c r="S49" s="193"/>
      <c r="T49" s="187">
        <f>S49-'Profitability forecast'!K49</f>
        <v>0</v>
      </c>
      <c r="U49" s="193"/>
      <c r="V49" s="187">
        <f>U49-'Profitability forecast'!L49</f>
        <v>0</v>
      </c>
      <c r="W49" s="193"/>
      <c r="X49" s="187">
        <f>W49-'Profitability forecast'!M49</f>
        <v>0</v>
      </c>
      <c r="Y49" s="193"/>
      <c r="Z49" s="187">
        <f>Y49-'Profitability forecast'!N49</f>
        <v>0</v>
      </c>
      <c r="AA49" s="198">
        <f t="shared" si="10"/>
        <v>0</v>
      </c>
      <c r="AB49" s="198">
        <f t="shared" si="11"/>
        <v>0</v>
      </c>
    </row>
    <row r="50" spans="1:28" ht="15.75" x14ac:dyDescent="0.25">
      <c r="A50" s="103" t="s">
        <v>5</v>
      </c>
      <c r="B50" s="62" t="s">
        <v>96</v>
      </c>
      <c r="C50" s="193"/>
      <c r="D50" s="187">
        <f>C50-'Profitability forecast'!C50</f>
        <v>0</v>
      </c>
      <c r="E50" s="193"/>
      <c r="F50" s="187">
        <f>E50-'Profitability forecast'!D50</f>
        <v>0</v>
      </c>
      <c r="G50" s="193"/>
      <c r="H50" s="187">
        <f>G50-'Profitability forecast'!E50</f>
        <v>0</v>
      </c>
      <c r="I50" s="193"/>
      <c r="J50" s="187">
        <f>I50-'Profitability forecast'!F50</f>
        <v>0</v>
      </c>
      <c r="K50" s="193"/>
      <c r="L50" s="187">
        <f>K50-'Profitability forecast'!G50</f>
        <v>0</v>
      </c>
      <c r="M50" s="193"/>
      <c r="N50" s="187">
        <f>M50-'Profitability forecast'!H50</f>
        <v>0</v>
      </c>
      <c r="O50" s="193"/>
      <c r="P50" s="187">
        <f>O50-'Profitability forecast'!I50</f>
        <v>0</v>
      </c>
      <c r="Q50" s="193"/>
      <c r="R50" s="187">
        <f>Q50-'Profitability forecast'!J50</f>
        <v>0</v>
      </c>
      <c r="S50" s="193"/>
      <c r="T50" s="187">
        <f>S50-'Profitability forecast'!K50</f>
        <v>0</v>
      </c>
      <c r="U50" s="193"/>
      <c r="V50" s="187">
        <f>U50-'Profitability forecast'!L50</f>
        <v>0</v>
      </c>
      <c r="W50" s="193"/>
      <c r="X50" s="187">
        <f>W50-'Profitability forecast'!M50</f>
        <v>0</v>
      </c>
      <c r="Y50" s="193"/>
      <c r="Z50" s="187">
        <f>Y50-'Profitability forecast'!N50</f>
        <v>0</v>
      </c>
      <c r="AA50" s="198">
        <f t="shared" si="10"/>
        <v>0</v>
      </c>
      <c r="AB50" s="198">
        <f t="shared" si="11"/>
        <v>0</v>
      </c>
    </row>
    <row r="51" spans="1:28" ht="15.75" x14ac:dyDescent="0.25">
      <c r="A51" s="103" t="s">
        <v>5</v>
      </c>
      <c r="B51" s="62" t="s">
        <v>95</v>
      </c>
      <c r="C51" s="193"/>
      <c r="D51" s="187">
        <f>C51-'Profitability forecast'!C51</f>
        <v>0</v>
      </c>
      <c r="E51" s="193"/>
      <c r="F51" s="187">
        <f>E51-'Profitability forecast'!D51</f>
        <v>0</v>
      </c>
      <c r="G51" s="193"/>
      <c r="H51" s="187">
        <f>G51-'Profitability forecast'!E51</f>
        <v>0</v>
      </c>
      <c r="I51" s="193"/>
      <c r="J51" s="187">
        <f>I51-'Profitability forecast'!F51</f>
        <v>0</v>
      </c>
      <c r="K51" s="193"/>
      <c r="L51" s="187">
        <f>K51-'Profitability forecast'!G51</f>
        <v>0</v>
      </c>
      <c r="M51" s="193"/>
      <c r="N51" s="187">
        <f>M51-'Profitability forecast'!H51</f>
        <v>0</v>
      </c>
      <c r="O51" s="193"/>
      <c r="P51" s="187">
        <f>O51-'Profitability forecast'!I51</f>
        <v>0</v>
      </c>
      <c r="Q51" s="193"/>
      <c r="R51" s="187">
        <f>Q51-'Profitability forecast'!J51</f>
        <v>0</v>
      </c>
      <c r="S51" s="193"/>
      <c r="T51" s="187">
        <f>S51-'Profitability forecast'!K51</f>
        <v>0</v>
      </c>
      <c r="U51" s="193"/>
      <c r="V51" s="187">
        <f>U51-'Profitability forecast'!L51</f>
        <v>0</v>
      </c>
      <c r="W51" s="193"/>
      <c r="X51" s="187">
        <f>W51-'Profitability forecast'!M51</f>
        <v>0</v>
      </c>
      <c r="Y51" s="193"/>
      <c r="Z51" s="187">
        <f>Y51-'Profitability forecast'!N51</f>
        <v>0</v>
      </c>
      <c r="AA51" s="198">
        <f t="shared" si="10"/>
        <v>0</v>
      </c>
      <c r="AB51" s="198">
        <f t="shared" si="11"/>
        <v>0</v>
      </c>
    </row>
    <row r="52" spans="1:28" ht="15.75" x14ac:dyDescent="0.25">
      <c r="A52" s="103" t="s">
        <v>5</v>
      </c>
      <c r="B52" s="62" t="s">
        <v>97</v>
      </c>
      <c r="C52" s="193"/>
      <c r="D52" s="187">
        <f>C52-'Profitability forecast'!C52</f>
        <v>0</v>
      </c>
      <c r="E52" s="193"/>
      <c r="F52" s="187">
        <f>E52-'Profitability forecast'!D52</f>
        <v>0</v>
      </c>
      <c r="G52" s="193"/>
      <c r="H52" s="187">
        <f>G52-'Profitability forecast'!E52</f>
        <v>0</v>
      </c>
      <c r="I52" s="193"/>
      <c r="J52" s="187">
        <f>I52-'Profitability forecast'!F52</f>
        <v>0</v>
      </c>
      <c r="K52" s="193"/>
      <c r="L52" s="187">
        <f>K52-'Profitability forecast'!G52</f>
        <v>0</v>
      </c>
      <c r="M52" s="193"/>
      <c r="N52" s="187">
        <f>M52-'Profitability forecast'!H52</f>
        <v>0</v>
      </c>
      <c r="O52" s="193"/>
      <c r="P52" s="187">
        <f>O52-'Profitability forecast'!I52</f>
        <v>0</v>
      </c>
      <c r="Q52" s="193"/>
      <c r="R52" s="187">
        <f>Q52-'Profitability forecast'!J52</f>
        <v>0</v>
      </c>
      <c r="S52" s="193"/>
      <c r="T52" s="187">
        <f>S52-'Profitability forecast'!K52</f>
        <v>0</v>
      </c>
      <c r="U52" s="193"/>
      <c r="V52" s="187">
        <f>U52-'Profitability forecast'!L52</f>
        <v>0</v>
      </c>
      <c r="W52" s="193"/>
      <c r="X52" s="187">
        <f>W52-'Profitability forecast'!M52</f>
        <v>0</v>
      </c>
      <c r="Y52" s="193"/>
      <c r="Z52" s="187">
        <f>Y52-'Profitability forecast'!N52</f>
        <v>0</v>
      </c>
      <c r="AA52" s="198">
        <f t="shared" si="10"/>
        <v>0</v>
      </c>
      <c r="AB52" s="198">
        <f t="shared" si="11"/>
        <v>0</v>
      </c>
    </row>
    <row r="53" spans="1:28" ht="15.75" x14ac:dyDescent="0.25">
      <c r="A53" s="103" t="s">
        <v>5</v>
      </c>
      <c r="B53" s="62" t="s">
        <v>98</v>
      </c>
      <c r="C53" s="193"/>
      <c r="D53" s="187">
        <f>C53-'Profitability forecast'!C53</f>
        <v>0</v>
      </c>
      <c r="E53" s="193"/>
      <c r="F53" s="187">
        <f>E53-'Profitability forecast'!D53</f>
        <v>0</v>
      </c>
      <c r="G53" s="193"/>
      <c r="H53" s="187">
        <f>G53-'Profitability forecast'!E53</f>
        <v>0</v>
      </c>
      <c r="I53" s="193"/>
      <c r="J53" s="187">
        <f>I53-'Profitability forecast'!F53</f>
        <v>0</v>
      </c>
      <c r="K53" s="193"/>
      <c r="L53" s="187">
        <f>K53-'Profitability forecast'!G53</f>
        <v>0</v>
      </c>
      <c r="M53" s="193"/>
      <c r="N53" s="187">
        <f>M53-'Profitability forecast'!H53</f>
        <v>0</v>
      </c>
      <c r="O53" s="193"/>
      <c r="P53" s="187">
        <f>O53-'Profitability forecast'!I53</f>
        <v>0</v>
      </c>
      <c r="Q53" s="193"/>
      <c r="R53" s="187">
        <f>Q53-'Profitability forecast'!J53</f>
        <v>0</v>
      </c>
      <c r="S53" s="193"/>
      <c r="T53" s="187">
        <f>S53-'Profitability forecast'!K53</f>
        <v>0</v>
      </c>
      <c r="U53" s="193"/>
      <c r="V53" s="187">
        <f>U53-'Profitability forecast'!L53</f>
        <v>0</v>
      </c>
      <c r="W53" s="193"/>
      <c r="X53" s="187">
        <f>W53-'Profitability forecast'!M53</f>
        <v>0</v>
      </c>
      <c r="Y53" s="193"/>
      <c r="Z53" s="187">
        <f>Y53-'Profitability forecast'!N53</f>
        <v>0</v>
      </c>
      <c r="AA53" s="198">
        <f t="shared" si="10"/>
        <v>0</v>
      </c>
      <c r="AB53" s="198">
        <f t="shared" si="11"/>
        <v>0</v>
      </c>
    </row>
    <row r="54" spans="1:28" ht="15.75" x14ac:dyDescent="0.25">
      <c r="A54" s="103" t="s">
        <v>5</v>
      </c>
      <c r="B54" s="62" t="s">
        <v>99</v>
      </c>
      <c r="C54" s="193"/>
      <c r="D54" s="187">
        <f>C54-'Profitability forecast'!C54</f>
        <v>0</v>
      </c>
      <c r="E54" s="193"/>
      <c r="F54" s="187">
        <f>E54-'Profitability forecast'!D54</f>
        <v>0</v>
      </c>
      <c r="G54" s="193"/>
      <c r="H54" s="187">
        <f>G54-'Profitability forecast'!E54</f>
        <v>0</v>
      </c>
      <c r="I54" s="193"/>
      <c r="J54" s="187">
        <f>I54-'Profitability forecast'!F54</f>
        <v>0</v>
      </c>
      <c r="K54" s="193"/>
      <c r="L54" s="187">
        <f>K54-'Profitability forecast'!G54</f>
        <v>0</v>
      </c>
      <c r="M54" s="193"/>
      <c r="N54" s="187">
        <f>M54-'Profitability forecast'!H54</f>
        <v>0</v>
      </c>
      <c r="O54" s="193"/>
      <c r="P54" s="187">
        <f>O54-'Profitability forecast'!I54</f>
        <v>0</v>
      </c>
      <c r="Q54" s="193"/>
      <c r="R54" s="187">
        <f>Q54-'Profitability forecast'!J54</f>
        <v>0</v>
      </c>
      <c r="S54" s="193"/>
      <c r="T54" s="187">
        <f>S54-'Profitability forecast'!K54</f>
        <v>0</v>
      </c>
      <c r="U54" s="193"/>
      <c r="V54" s="187">
        <f>U54-'Profitability forecast'!L54</f>
        <v>0</v>
      </c>
      <c r="W54" s="193"/>
      <c r="X54" s="187">
        <f>W54-'Profitability forecast'!M54</f>
        <v>0</v>
      </c>
      <c r="Y54" s="193"/>
      <c r="Z54" s="187">
        <f>Y54-'Profitability forecast'!N54</f>
        <v>0</v>
      </c>
      <c r="AA54" s="198">
        <f t="shared" si="10"/>
        <v>0</v>
      </c>
      <c r="AB54" s="198">
        <f t="shared" si="11"/>
        <v>0</v>
      </c>
    </row>
    <row r="55" spans="1:28" ht="15.75" x14ac:dyDescent="0.25">
      <c r="A55" s="103" t="s">
        <v>5</v>
      </c>
      <c r="B55" s="62" t="s">
        <v>100</v>
      </c>
      <c r="C55" s="193"/>
      <c r="D55" s="187">
        <f>C55-'Profitability forecast'!C55</f>
        <v>0</v>
      </c>
      <c r="E55" s="193"/>
      <c r="F55" s="187">
        <f>E55-'Profitability forecast'!D55</f>
        <v>0</v>
      </c>
      <c r="G55" s="193"/>
      <c r="H55" s="187">
        <f>G55-'Profitability forecast'!E55</f>
        <v>0</v>
      </c>
      <c r="I55" s="193"/>
      <c r="J55" s="187">
        <f>I55-'Profitability forecast'!F55</f>
        <v>0</v>
      </c>
      <c r="K55" s="193"/>
      <c r="L55" s="187">
        <f>K55-'Profitability forecast'!G55</f>
        <v>0</v>
      </c>
      <c r="M55" s="193"/>
      <c r="N55" s="187">
        <f>M55-'Profitability forecast'!H55</f>
        <v>0</v>
      </c>
      <c r="O55" s="193"/>
      <c r="P55" s="187">
        <f>O55-'Profitability forecast'!I55</f>
        <v>0</v>
      </c>
      <c r="Q55" s="193"/>
      <c r="R55" s="187">
        <f>Q55-'Profitability forecast'!J55</f>
        <v>0</v>
      </c>
      <c r="S55" s="193"/>
      <c r="T55" s="187">
        <f>S55-'Profitability forecast'!K55</f>
        <v>0</v>
      </c>
      <c r="U55" s="193"/>
      <c r="V55" s="187">
        <f>U55-'Profitability forecast'!L55</f>
        <v>0</v>
      </c>
      <c r="W55" s="193"/>
      <c r="X55" s="187">
        <f>W55-'Profitability forecast'!M55</f>
        <v>0</v>
      </c>
      <c r="Y55" s="193"/>
      <c r="Z55" s="187">
        <f>Y55-'Profitability forecast'!N55</f>
        <v>0</v>
      </c>
      <c r="AA55" s="198">
        <f t="shared" si="10"/>
        <v>0</v>
      </c>
      <c r="AB55" s="198">
        <f t="shared" si="11"/>
        <v>0</v>
      </c>
    </row>
    <row r="56" spans="1:28" ht="15.75" x14ac:dyDescent="0.25">
      <c r="A56" s="103" t="s">
        <v>5</v>
      </c>
      <c r="B56" s="62" t="s">
        <v>39</v>
      </c>
      <c r="C56" s="194"/>
      <c r="D56" s="187">
        <f>C56-'Profitability forecast'!C56</f>
        <v>0</v>
      </c>
      <c r="E56" s="194"/>
      <c r="F56" s="187">
        <f>E56-'Profitability forecast'!D56</f>
        <v>0</v>
      </c>
      <c r="G56" s="194"/>
      <c r="H56" s="187">
        <f>G56-'Profitability forecast'!E56</f>
        <v>0</v>
      </c>
      <c r="I56" s="194"/>
      <c r="J56" s="187">
        <f>I56-'Profitability forecast'!F56</f>
        <v>0</v>
      </c>
      <c r="K56" s="194"/>
      <c r="L56" s="187">
        <f>K56-'Profitability forecast'!G56</f>
        <v>0</v>
      </c>
      <c r="M56" s="194"/>
      <c r="N56" s="187">
        <f>M56-'Profitability forecast'!H56</f>
        <v>0</v>
      </c>
      <c r="O56" s="194"/>
      <c r="P56" s="187">
        <f>O56-'Profitability forecast'!I56</f>
        <v>0</v>
      </c>
      <c r="Q56" s="194"/>
      <c r="R56" s="187">
        <f>Q56-'Profitability forecast'!J56</f>
        <v>0</v>
      </c>
      <c r="S56" s="194"/>
      <c r="T56" s="187">
        <f>S56-'Profitability forecast'!K56</f>
        <v>0</v>
      </c>
      <c r="U56" s="194"/>
      <c r="V56" s="187">
        <f>U56-'Profitability forecast'!L56</f>
        <v>0</v>
      </c>
      <c r="W56" s="194"/>
      <c r="X56" s="187">
        <f>W56-'Profitability forecast'!M56</f>
        <v>0</v>
      </c>
      <c r="Y56" s="194"/>
      <c r="Z56" s="187">
        <f>Y56-'Profitability forecast'!N56</f>
        <v>0</v>
      </c>
      <c r="AA56" s="198">
        <f t="shared" si="10"/>
        <v>0</v>
      </c>
      <c r="AB56" s="198">
        <f t="shared" si="11"/>
        <v>0</v>
      </c>
    </row>
    <row r="57" spans="1:28" s="97" customFormat="1" ht="18.75" x14ac:dyDescent="0.25">
      <c r="A57" s="99" t="s">
        <v>6</v>
      </c>
      <c r="B57" s="41" t="s">
        <v>101</v>
      </c>
      <c r="C57" s="187">
        <f t="shared" ref="C57:Z57" si="12">SUM(C43:C56)</f>
        <v>0</v>
      </c>
      <c r="D57" s="187">
        <f t="shared" si="12"/>
        <v>0</v>
      </c>
      <c r="E57" s="187">
        <f t="shared" si="12"/>
        <v>0</v>
      </c>
      <c r="F57" s="187">
        <f t="shared" si="12"/>
        <v>0</v>
      </c>
      <c r="G57" s="187">
        <f t="shared" si="12"/>
        <v>0</v>
      </c>
      <c r="H57" s="187">
        <f t="shared" si="12"/>
        <v>0</v>
      </c>
      <c r="I57" s="187">
        <f t="shared" si="12"/>
        <v>0</v>
      </c>
      <c r="J57" s="187">
        <f t="shared" si="12"/>
        <v>0</v>
      </c>
      <c r="K57" s="187">
        <f t="shared" si="12"/>
        <v>0</v>
      </c>
      <c r="L57" s="187">
        <f t="shared" si="12"/>
        <v>0</v>
      </c>
      <c r="M57" s="187">
        <f t="shared" si="12"/>
        <v>0</v>
      </c>
      <c r="N57" s="187">
        <f t="shared" si="12"/>
        <v>0</v>
      </c>
      <c r="O57" s="187">
        <f t="shared" ref="O57:Y57" si="13">SUM(O43:O56)</f>
        <v>0</v>
      </c>
      <c r="P57" s="187">
        <f t="shared" si="12"/>
        <v>0</v>
      </c>
      <c r="Q57" s="187">
        <f t="shared" si="13"/>
        <v>0</v>
      </c>
      <c r="R57" s="187">
        <f t="shared" si="12"/>
        <v>0</v>
      </c>
      <c r="S57" s="187">
        <f t="shared" si="13"/>
        <v>0</v>
      </c>
      <c r="T57" s="187">
        <f t="shared" si="12"/>
        <v>0</v>
      </c>
      <c r="U57" s="187">
        <f t="shared" si="13"/>
        <v>0</v>
      </c>
      <c r="V57" s="187">
        <f t="shared" si="12"/>
        <v>0</v>
      </c>
      <c r="W57" s="187">
        <f t="shared" si="13"/>
        <v>0</v>
      </c>
      <c r="X57" s="187">
        <f t="shared" si="12"/>
        <v>0</v>
      </c>
      <c r="Y57" s="187">
        <f t="shared" si="13"/>
        <v>0</v>
      </c>
      <c r="Z57" s="187">
        <f t="shared" si="12"/>
        <v>0</v>
      </c>
      <c r="AA57" s="198">
        <f t="shared" si="10"/>
        <v>0</v>
      </c>
      <c r="AB57" s="198">
        <f t="shared" si="11"/>
        <v>0</v>
      </c>
    </row>
    <row r="58" spans="1:28" ht="18.75" x14ac:dyDescent="0.25">
      <c r="A58" s="206"/>
      <c r="B58" s="45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83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82"/>
      <c r="AB58" s="84"/>
    </row>
    <row r="59" spans="1:28" s="97" customFormat="1" ht="18.75" x14ac:dyDescent="0.25">
      <c r="A59" s="99" t="s">
        <v>7</v>
      </c>
      <c r="B59" s="41" t="s">
        <v>102</v>
      </c>
      <c r="C59" s="187">
        <f t="shared" ref="C59:Z59" si="14">C40-C57</f>
        <v>0</v>
      </c>
      <c r="D59" s="187">
        <f t="shared" si="14"/>
        <v>0</v>
      </c>
      <c r="E59" s="187">
        <f t="shared" si="14"/>
        <v>0</v>
      </c>
      <c r="F59" s="187">
        <f t="shared" si="14"/>
        <v>0</v>
      </c>
      <c r="G59" s="187">
        <f t="shared" si="14"/>
        <v>0</v>
      </c>
      <c r="H59" s="187">
        <f t="shared" si="14"/>
        <v>0</v>
      </c>
      <c r="I59" s="187">
        <f t="shared" si="14"/>
        <v>0</v>
      </c>
      <c r="J59" s="187">
        <f t="shared" si="14"/>
        <v>0</v>
      </c>
      <c r="K59" s="187">
        <f t="shared" si="14"/>
        <v>0</v>
      </c>
      <c r="L59" s="187">
        <f t="shared" si="14"/>
        <v>0</v>
      </c>
      <c r="M59" s="187">
        <f t="shared" si="14"/>
        <v>0</v>
      </c>
      <c r="N59" s="187">
        <f t="shared" si="14"/>
        <v>0</v>
      </c>
      <c r="O59" s="187">
        <f t="shared" si="14"/>
        <v>0</v>
      </c>
      <c r="P59" s="187">
        <f t="shared" si="14"/>
        <v>0</v>
      </c>
      <c r="Q59" s="187">
        <f t="shared" si="14"/>
        <v>0</v>
      </c>
      <c r="R59" s="187">
        <f t="shared" si="14"/>
        <v>0</v>
      </c>
      <c r="S59" s="187">
        <f t="shared" si="14"/>
        <v>0</v>
      </c>
      <c r="T59" s="187">
        <f t="shared" si="14"/>
        <v>0</v>
      </c>
      <c r="U59" s="187">
        <f t="shared" si="14"/>
        <v>0</v>
      </c>
      <c r="V59" s="187">
        <f t="shared" si="14"/>
        <v>0</v>
      </c>
      <c r="W59" s="187">
        <f t="shared" si="14"/>
        <v>0</v>
      </c>
      <c r="X59" s="187">
        <f t="shared" si="14"/>
        <v>0</v>
      </c>
      <c r="Y59" s="187">
        <f t="shared" si="14"/>
        <v>0</v>
      </c>
      <c r="Z59" s="187">
        <f t="shared" si="14"/>
        <v>0</v>
      </c>
      <c r="AA59" s="198">
        <f t="shared" si="10"/>
        <v>0</v>
      </c>
      <c r="AB59" s="198">
        <f>P29+R29+T29+V29+X29+Z29+P59+R59+T59+V59+X59+Z59</f>
        <v>0</v>
      </c>
    </row>
    <row r="60" spans="1:28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21" x14ac:dyDescent="0.25">
      <c r="A62" s="227" t="s">
        <v>109</v>
      </c>
      <c r="B62" s="50"/>
      <c r="C62" s="50"/>
      <c r="D62" s="50"/>
      <c r="E62" s="57" t="s">
        <v>0</v>
      </c>
      <c r="F62" s="57">
        <f>'Private costs'!B4</f>
        <v>0</v>
      </c>
      <c r="G62" s="56">
        <f>'Private costs'!C4</f>
        <v>0</v>
      </c>
      <c r="H62" s="56"/>
      <c r="I62" s="56"/>
      <c r="J62" s="56"/>
      <c r="K62" s="57"/>
      <c r="L62" s="57"/>
      <c r="M62" s="69"/>
      <c r="N62" s="69"/>
      <c r="O62" s="51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x14ac:dyDescent="0.25">
      <c r="A63" s="37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4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x14ac:dyDescent="0.25">
      <c r="A64" s="243" t="s">
        <v>108</v>
      </c>
      <c r="B64" s="244"/>
      <c r="C64" s="60" t="s">
        <v>72</v>
      </c>
      <c r="D64" s="61" t="s">
        <v>72</v>
      </c>
      <c r="E64" s="61" t="s">
        <v>73</v>
      </c>
      <c r="F64" s="61" t="s">
        <v>73</v>
      </c>
      <c r="G64" s="61" t="s">
        <v>74</v>
      </c>
      <c r="H64" s="61" t="s">
        <v>74</v>
      </c>
      <c r="I64" s="61" t="s">
        <v>75</v>
      </c>
      <c r="J64" s="61" t="s">
        <v>75</v>
      </c>
      <c r="K64" s="61" t="s">
        <v>76</v>
      </c>
      <c r="L64" s="61" t="s">
        <v>76</v>
      </c>
      <c r="M64" s="61" t="s">
        <v>77</v>
      </c>
      <c r="N64" s="61" t="s">
        <v>77</v>
      </c>
      <c r="O64" s="60" t="s">
        <v>78</v>
      </c>
      <c r="P64" s="61" t="s">
        <v>78</v>
      </c>
      <c r="Q64" s="61" t="s">
        <v>79</v>
      </c>
      <c r="R64" s="60" t="s">
        <v>79</v>
      </c>
      <c r="S64" s="60" t="s">
        <v>80</v>
      </c>
      <c r="T64" s="61" t="s">
        <v>80</v>
      </c>
      <c r="U64" s="61" t="s">
        <v>81</v>
      </c>
      <c r="V64" s="60" t="s">
        <v>81</v>
      </c>
      <c r="W64" s="60" t="s">
        <v>82</v>
      </c>
      <c r="X64" s="61" t="s">
        <v>82</v>
      </c>
      <c r="Y64" s="61" t="s">
        <v>83</v>
      </c>
      <c r="Z64" s="61" t="s">
        <v>83</v>
      </c>
      <c r="AA64" s="260" t="s">
        <v>8</v>
      </c>
      <c r="AB64" s="260" t="s">
        <v>9</v>
      </c>
    </row>
    <row r="65" spans="1:28" ht="15.75" x14ac:dyDescent="0.25">
      <c r="A65" s="243"/>
      <c r="B65" s="244"/>
      <c r="C65" s="217">
        <f>'Profitability forecast'!C65</f>
        <v>44197</v>
      </c>
      <c r="D65" s="217">
        <f>'Profitability forecast'!C65</f>
        <v>44197</v>
      </c>
      <c r="E65" s="218">
        <f>EOMONTH(C65,0)+1</f>
        <v>44228</v>
      </c>
      <c r="F65" s="218">
        <f t="shared" ref="F65:Z65" si="15">EOMONTH(D65,0)+1</f>
        <v>44228</v>
      </c>
      <c r="G65" s="218">
        <f t="shared" si="15"/>
        <v>44256</v>
      </c>
      <c r="H65" s="218">
        <f t="shared" si="15"/>
        <v>44256</v>
      </c>
      <c r="I65" s="218">
        <f t="shared" si="15"/>
        <v>44287</v>
      </c>
      <c r="J65" s="218">
        <f t="shared" si="15"/>
        <v>44287</v>
      </c>
      <c r="K65" s="218">
        <f t="shared" si="15"/>
        <v>44317</v>
      </c>
      <c r="L65" s="218">
        <f t="shared" si="15"/>
        <v>44317</v>
      </c>
      <c r="M65" s="218">
        <f t="shared" si="15"/>
        <v>44348</v>
      </c>
      <c r="N65" s="218">
        <f t="shared" si="15"/>
        <v>44348</v>
      </c>
      <c r="O65" s="218">
        <f t="shared" si="15"/>
        <v>44378</v>
      </c>
      <c r="P65" s="218">
        <f t="shared" si="15"/>
        <v>44378</v>
      </c>
      <c r="Q65" s="218">
        <f t="shared" si="15"/>
        <v>44409</v>
      </c>
      <c r="R65" s="218">
        <f t="shared" si="15"/>
        <v>44409</v>
      </c>
      <c r="S65" s="218">
        <f t="shared" si="15"/>
        <v>44440</v>
      </c>
      <c r="T65" s="218">
        <f t="shared" si="15"/>
        <v>44440</v>
      </c>
      <c r="U65" s="218">
        <f t="shared" si="15"/>
        <v>44470</v>
      </c>
      <c r="V65" s="218">
        <f t="shared" si="15"/>
        <v>44470</v>
      </c>
      <c r="W65" s="218">
        <f t="shared" si="15"/>
        <v>44501</v>
      </c>
      <c r="X65" s="218">
        <f t="shared" si="15"/>
        <v>44501</v>
      </c>
      <c r="Y65" s="218">
        <f t="shared" si="15"/>
        <v>44531</v>
      </c>
      <c r="Z65" s="218">
        <f t="shared" si="15"/>
        <v>44531</v>
      </c>
      <c r="AA65" s="260"/>
      <c r="AB65" s="260"/>
    </row>
    <row r="66" spans="1:28" ht="15.75" x14ac:dyDescent="0.25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79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ht="15.75" x14ac:dyDescent="0.25">
      <c r="A67" s="96"/>
      <c r="B67" s="41" t="s">
        <v>84</v>
      </c>
      <c r="C67" s="191"/>
      <c r="D67" s="187">
        <f>C67-'Profitability forecast'!C66</f>
        <v>0</v>
      </c>
      <c r="E67" s="191"/>
      <c r="F67" s="187">
        <f>E67-'Profitability forecast'!D66</f>
        <v>0</v>
      </c>
      <c r="G67" s="191"/>
      <c r="H67" s="187">
        <f>G67-'Profitability forecast'!E66</f>
        <v>0</v>
      </c>
      <c r="I67" s="191"/>
      <c r="J67" s="187">
        <f>I67-'Profitability forecast'!F66</f>
        <v>0</v>
      </c>
      <c r="K67" s="191"/>
      <c r="L67" s="187">
        <f>K67-'Profitability forecast'!G66</f>
        <v>0</v>
      </c>
      <c r="M67" s="191"/>
      <c r="N67" s="187">
        <f>M67-'Profitability forecast'!H66</f>
        <v>0</v>
      </c>
      <c r="O67" s="191"/>
      <c r="P67" s="187">
        <f>O67-'Profitability forecast'!I67</f>
        <v>0</v>
      </c>
      <c r="Q67" s="191"/>
      <c r="R67" s="187">
        <f>Q67-'Profitability forecast'!J67</f>
        <v>0</v>
      </c>
      <c r="S67" s="191"/>
      <c r="T67" s="187">
        <f>S67-'Profitability forecast'!K67</f>
        <v>0</v>
      </c>
      <c r="U67" s="191"/>
      <c r="V67" s="187">
        <f>U67-'Profitability forecast'!L67</f>
        <v>0</v>
      </c>
      <c r="W67" s="191"/>
      <c r="X67" s="187">
        <f>W67-'Profitability forecast'!M67</f>
        <v>0</v>
      </c>
      <c r="Y67" s="191"/>
      <c r="Z67" s="187">
        <f>Y67-'Profitability forecast'!N67</f>
        <v>0</v>
      </c>
      <c r="AA67" s="198">
        <f>C67+E67+G67+I67+K67+M67+O67+Q67+S67+U67+W67+Y67</f>
        <v>0</v>
      </c>
      <c r="AB67" s="198">
        <f>P37+R37+T37+V37+X37+Z37+P67+R67+T67+V67+X67+Z67</f>
        <v>0</v>
      </c>
    </row>
    <row r="68" spans="1:28" ht="15.75" x14ac:dyDescent="0.25">
      <c r="A68" s="98" t="s">
        <v>2</v>
      </c>
      <c r="B68" s="42" t="s">
        <v>85</v>
      </c>
      <c r="C68" s="193"/>
      <c r="D68" s="187">
        <f>C68-'Profitability forecast'!C67</f>
        <v>0</v>
      </c>
      <c r="E68" s="193"/>
      <c r="F68" s="187">
        <f>E68-'Profitability forecast'!D67</f>
        <v>0</v>
      </c>
      <c r="G68" s="193"/>
      <c r="H68" s="187">
        <f>G68-'Profitability forecast'!E67</f>
        <v>0</v>
      </c>
      <c r="I68" s="193"/>
      <c r="J68" s="187">
        <f>I68-'Profitability forecast'!F67</f>
        <v>0</v>
      </c>
      <c r="K68" s="193"/>
      <c r="L68" s="187">
        <f>K68-'Profitability forecast'!G67</f>
        <v>0</v>
      </c>
      <c r="M68" s="193"/>
      <c r="N68" s="187">
        <f>M68-'Profitability forecast'!H67</f>
        <v>0</v>
      </c>
      <c r="O68" s="193"/>
      <c r="P68" s="187">
        <f>O68-'Profitability forecast'!I68</f>
        <v>0</v>
      </c>
      <c r="Q68" s="193"/>
      <c r="R68" s="187">
        <f>Q68-'Profitability forecast'!J68</f>
        <v>0</v>
      </c>
      <c r="S68" s="193"/>
      <c r="T68" s="187">
        <f>S68-'Profitability forecast'!K68</f>
        <v>0</v>
      </c>
      <c r="U68" s="193"/>
      <c r="V68" s="187">
        <f>U68-'Profitability forecast'!L68</f>
        <v>0</v>
      </c>
      <c r="W68" s="193"/>
      <c r="X68" s="187">
        <f>W68-'Profitability forecast'!M68</f>
        <v>0</v>
      </c>
      <c r="Y68" s="193"/>
      <c r="Z68" s="187">
        <f>Y68-'Profitability forecast'!N68</f>
        <v>0</v>
      </c>
      <c r="AA68" s="198">
        <f>C68+E68+G68+I68+K68+M68+O68+Q68+S68+U68+W68+Y68</f>
        <v>0</v>
      </c>
      <c r="AB68" s="198">
        <f>P38+R38+T38+V38+X38+Z38+P68+R68+T68+V68+X68+Z68</f>
        <v>0</v>
      </c>
    </row>
    <row r="69" spans="1:28" ht="15.75" x14ac:dyDescent="0.25">
      <c r="A69" s="98" t="s">
        <v>2</v>
      </c>
      <c r="B69" s="42" t="s">
        <v>86</v>
      </c>
      <c r="C69" s="193"/>
      <c r="D69" s="187">
        <f>C69-'Profitability forecast'!C68</f>
        <v>0</v>
      </c>
      <c r="E69" s="193"/>
      <c r="F69" s="187">
        <f>E69-'Profitability forecast'!D68</f>
        <v>0</v>
      </c>
      <c r="G69" s="193"/>
      <c r="H69" s="187">
        <f>G69-'Profitability forecast'!E68</f>
        <v>0</v>
      </c>
      <c r="I69" s="193"/>
      <c r="J69" s="187">
        <f>I69-'Profitability forecast'!F68</f>
        <v>0</v>
      </c>
      <c r="K69" s="193"/>
      <c r="L69" s="187">
        <f>K69-'Profitability forecast'!G68</f>
        <v>0</v>
      </c>
      <c r="M69" s="193"/>
      <c r="N69" s="187">
        <f>M69-'Profitability forecast'!H68</f>
        <v>0</v>
      </c>
      <c r="O69" s="193"/>
      <c r="P69" s="187">
        <f>O69-'Profitability forecast'!I69</f>
        <v>0</v>
      </c>
      <c r="Q69" s="193"/>
      <c r="R69" s="187">
        <f>Q69-'Profitability forecast'!J69</f>
        <v>0</v>
      </c>
      <c r="S69" s="193"/>
      <c r="T69" s="187">
        <f>S69-'Profitability forecast'!K69</f>
        <v>0</v>
      </c>
      <c r="U69" s="193"/>
      <c r="V69" s="187">
        <f>U69-'Profitability forecast'!L69</f>
        <v>0</v>
      </c>
      <c r="W69" s="193"/>
      <c r="X69" s="187">
        <f>W69-'Profitability forecast'!M69</f>
        <v>0</v>
      </c>
      <c r="Y69" s="193"/>
      <c r="Z69" s="187">
        <f>Y69-'Profitability forecast'!N69</f>
        <v>0</v>
      </c>
      <c r="AA69" s="198">
        <f>C69+E69+G69+I69+K69+M69+O69+Q69+S69+U69+W69+Y69</f>
        <v>0</v>
      </c>
      <c r="AB69" s="198">
        <f>P39+R39+T39+V39+X39+Z39+P69+R69+T69+V69+X69+Z69</f>
        <v>0</v>
      </c>
    </row>
    <row r="70" spans="1:28" ht="18.75" x14ac:dyDescent="0.25">
      <c r="A70" s="106" t="s">
        <v>3</v>
      </c>
      <c r="B70" s="53" t="s">
        <v>87</v>
      </c>
      <c r="C70" s="195">
        <f t="shared" ref="C70:Z70" si="16">C67-C68-C69</f>
        <v>0</v>
      </c>
      <c r="D70" s="195">
        <f t="shared" si="16"/>
        <v>0</v>
      </c>
      <c r="E70" s="195">
        <f t="shared" si="16"/>
        <v>0</v>
      </c>
      <c r="F70" s="195">
        <f t="shared" si="16"/>
        <v>0</v>
      </c>
      <c r="G70" s="195">
        <f t="shared" si="16"/>
        <v>0</v>
      </c>
      <c r="H70" s="195">
        <f t="shared" si="16"/>
        <v>0</v>
      </c>
      <c r="I70" s="195">
        <f t="shared" si="16"/>
        <v>0</v>
      </c>
      <c r="J70" s="195">
        <f t="shared" si="16"/>
        <v>0</v>
      </c>
      <c r="K70" s="195">
        <f t="shared" si="16"/>
        <v>0</v>
      </c>
      <c r="L70" s="195">
        <f t="shared" si="16"/>
        <v>0</v>
      </c>
      <c r="M70" s="195">
        <f t="shared" si="16"/>
        <v>0</v>
      </c>
      <c r="N70" s="187">
        <f t="shared" si="16"/>
        <v>0</v>
      </c>
      <c r="O70" s="187">
        <f t="shared" si="16"/>
        <v>0</v>
      </c>
      <c r="P70" s="187">
        <f t="shared" si="16"/>
        <v>0</v>
      </c>
      <c r="Q70" s="187">
        <f t="shared" si="16"/>
        <v>0</v>
      </c>
      <c r="R70" s="187">
        <f t="shared" si="16"/>
        <v>0</v>
      </c>
      <c r="S70" s="187">
        <f t="shared" si="16"/>
        <v>0</v>
      </c>
      <c r="T70" s="187">
        <f t="shared" si="16"/>
        <v>0</v>
      </c>
      <c r="U70" s="187">
        <f t="shared" si="16"/>
        <v>0</v>
      </c>
      <c r="V70" s="187">
        <f t="shared" si="16"/>
        <v>0</v>
      </c>
      <c r="W70" s="187">
        <f t="shared" si="16"/>
        <v>0</v>
      </c>
      <c r="X70" s="187">
        <f t="shared" si="16"/>
        <v>0</v>
      </c>
      <c r="Y70" s="187">
        <f t="shared" si="16"/>
        <v>0</v>
      </c>
      <c r="Z70" s="187">
        <f t="shared" si="16"/>
        <v>0</v>
      </c>
      <c r="AA70" s="198">
        <f>C70+E70+G70+I70+K70+M70+O70+Q70+S70+U70+W70+Y70</f>
        <v>0</v>
      </c>
      <c r="AB70" s="198">
        <f>P40+R40+T40+V40+X40+Z40+P70+R70+T70+V70+X70+Z70</f>
        <v>0</v>
      </c>
    </row>
    <row r="71" spans="1:28" ht="18.75" x14ac:dyDescent="0.3">
      <c r="A71" s="205"/>
      <c r="B71" s="43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80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81"/>
      <c r="AA71" s="82"/>
      <c r="AB71" s="84"/>
    </row>
    <row r="72" spans="1:28" ht="18.75" x14ac:dyDescent="0.25">
      <c r="A72" s="101"/>
      <c r="B72" s="41" t="s">
        <v>88</v>
      </c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5"/>
      <c r="AB72" s="65"/>
    </row>
    <row r="73" spans="1:28" ht="15.75" x14ac:dyDescent="0.25">
      <c r="A73" s="102"/>
      <c r="B73" s="44" t="s">
        <v>89</v>
      </c>
      <c r="C73" s="193"/>
      <c r="D73" s="187">
        <f>C73-'Profitability forecast'!C72</f>
        <v>0</v>
      </c>
      <c r="E73" s="193"/>
      <c r="F73" s="187">
        <f>E73-'Profitability forecast'!D72</f>
        <v>0</v>
      </c>
      <c r="G73" s="193"/>
      <c r="H73" s="187">
        <f>G73-'Profitability forecast'!E72</f>
        <v>0</v>
      </c>
      <c r="I73" s="193"/>
      <c r="J73" s="187">
        <f>I73-'Profitability forecast'!F72</f>
        <v>0</v>
      </c>
      <c r="K73" s="193"/>
      <c r="L73" s="187">
        <f>K73-'Profitability forecast'!G72</f>
        <v>0</v>
      </c>
      <c r="M73" s="193"/>
      <c r="N73" s="187">
        <f>M73-'Profitability forecast'!H72</f>
        <v>0</v>
      </c>
      <c r="O73" s="193"/>
      <c r="P73" s="187">
        <f>O73-'Profitability forecast'!I73</f>
        <v>0</v>
      </c>
      <c r="Q73" s="193"/>
      <c r="R73" s="187">
        <f>Q73-'Profitability forecast'!J73</f>
        <v>0</v>
      </c>
      <c r="S73" s="193"/>
      <c r="T73" s="187">
        <f>S73-'Profitability forecast'!K73</f>
        <v>0</v>
      </c>
      <c r="U73" s="193"/>
      <c r="V73" s="187">
        <f>U73-'Profitability forecast'!L73</f>
        <v>0</v>
      </c>
      <c r="W73" s="193"/>
      <c r="X73" s="187">
        <f>W73-'Profitability forecast'!M73</f>
        <v>0</v>
      </c>
      <c r="Y73" s="193"/>
      <c r="Z73" s="187">
        <f>Y73-'Profitability forecast'!N73</f>
        <v>0</v>
      </c>
      <c r="AA73" s="198">
        <f t="shared" ref="AA73:AA89" si="17">C73+E73+G73+I73+K73+M73+O73+Q73+S73+U73+W73+Y73</f>
        <v>0</v>
      </c>
      <c r="AB73" s="198">
        <f t="shared" ref="AB73:AB87" si="18">P43+R43+T43+V43+X43+Z43+P73+R73+T73+V73+X73+Z73</f>
        <v>0</v>
      </c>
    </row>
    <row r="74" spans="1:28" ht="15.75" x14ac:dyDescent="0.25">
      <c r="A74" s="103" t="s">
        <v>5</v>
      </c>
      <c r="B74" s="62" t="s">
        <v>90</v>
      </c>
      <c r="C74" s="193"/>
      <c r="D74" s="187">
        <f>C74-'Profitability forecast'!C73</f>
        <v>0</v>
      </c>
      <c r="E74" s="193"/>
      <c r="F74" s="187">
        <f>E74-'Profitability forecast'!D73</f>
        <v>0</v>
      </c>
      <c r="G74" s="193"/>
      <c r="H74" s="187">
        <f>G74-'Profitability forecast'!E73</f>
        <v>0</v>
      </c>
      <c r="I74" s="193"/>
      <c r="J74" s="187">
        <f>I74-'Profitability forecast'!F73</f>
        <v>0</v>
      </c>
      <c r="K74" s="193"/>
      <c r="L74" s="187">
        <f>K74-'Profitability forecast'!G73</f>
        <v>0</v>
      </c>
      <c r="M74" s="193"/>
      <c r="N74" s="187">
        <f>M74-'Profitability forecast'!H73</f>
        <v>0</v>
      </c>
      <c r="O74" s="193"/>
      <c r="P74" s="187">
        <f>O74-'Profitability forecast'!I74</f>
        <v>0</v>
      </c>
      <c r="Q74" s="193"/>
      <c r="R74" s="187">
        <f>Q74-'Profitability forecast'!J74</f>
        <v>0</v>
      </c>
      <c r="S74" s="193"/>
      <c r="T74" s="187">
        <f>S74-'Profitability forecast'!K74</f>
        <v>0</v>
      </c>
      <c r="U74" s="193"/>
      <c r="V74" s="187">
        <f>U74-'Profitability forecast'!L74</f>
        <v>0</v>
      </c>
      <c r="W74" s="193"/>
      <c r="X74" s="187">
        <f>W74-'Profitability forecast'!M74</f>
        <v>0</v>
      </c>
      <c r="Y74" s="193"/>
      <c r="Z74" s="187">
        <f>Y74-'Profitability forecast'!N74</f>
        <v>0</v>
      </c>
      <c r="AA74" s="198">
        <f t="shared" si="17"/>
        <v>0</v>
      </c>
      <c r="AB74" s="198">
        <f t="shared" si="18"/>
        <v>0</v>
      </c>
    </row>
    <row r="75" spans="1:28" ht="15.75" x14ac:dyDescent="0.25">
      <c r="A75" s="103" t="s">
        <v>5</v>
      </c>
      <c r="B75" s="62" t="s">
        <v>33</v>
      </c>
      <c r="C75" s="193"/>
      <c r="D75" s="187">
        <f>C75-'Profitability forecast'!C74</f>
        <v>0</v>
      </c>
      <c r="E75" s="193"/>
      <c r="F75" s="187">
        <f>E75-'Profitability forecast'!D74</f>
        <v>0</v>
      </c>
      <c r="G75" s="193"/>
      <c r="H75" s="187">
        <f>G75-'Profitability forecast'!E74</f>
        <v>0</v>
      </c>
      <c r="I75" s="193"/>
      <c r="J75" s="187">
        <f>I75-'Profitability forecast'!F74</f>
        <v>0</v>
      </c>
      <c r="K75" s="193"/>
      <c r="L75" s="187">
        <f>K75-'Profitability forecast'!G74</f>
        <v>0</v>
      </c>
      <c r="M75" s="193"/>
      <c r="N75" s="187">
        <f>M75-'Profitability forecast'!H74</f>
        <v>0</v>
      </c>
      <c r="O75" s="193"/>
      <c r="P75" s="187">
        <f>O75-'Profitability forecast'!I75</f>
        <v>0</v>
      </c>
      <c r="Q75" s="193"/>
      <c r="R75" s="187">
        <f>Q75-'Profitability forecast'!J75</f>
        <v>0</v>
      </c>
      <c r="S75" s="193"/>
      <c r="T75" s="187">
        <f>S75-'Profitability forecast'!K75</f>
        <v>0</v>
      </c>
      <c r="U75" s="193"/>
      <c r="V75" s="187">
        <f>U75-'Profitability forecast'!L75</f>
        <v>0</v>
      </c>
      <c r="W75" s="193"/>
      <c r="X75" s="187">
        <f>W75-'Profitability forecast'!M75</f>
        <v>0</v>
      </c>
      <c r="Y75" s="193"/>
      <c r="Z75" s="187">
        <f>Y75-'Profitability forecast'!N75</f>
        <v>0</v>
      </c>
      <c r="AA75" s="198">
        <f t="shared" si="17"/>
        <v>0</v>
      </c>
      <c r="AB75" s="198">
        <f t="shared" si="18"/>
        <v>0</v>
      </c>
    </row>
    <row r="76" spans="1:28" ht="15.75" x14ac:dyDescent="0.25">
      <c r="A76" s="103" t="s">
        <v>5</v>
      </c>
      <c r="B76" s="62" t="s">
        <v>91</v>
      </c>
      <c r="C76" s="193"/>
      <c r="D76" s="187">
        <f>C76-'Profitability forecast'!C75</f>
        <v>0</v>
      </c>
      <c r="E76" s="193"/>
      <c r="F76" s="187">
        <f>E76-'Profitability forecast'!D75</f>
        <v>0</v>
      </c>
      <c r="G76" s="193"/>
      <c r="H76" s="187">
        <f>G76-'Profitability forecast'!E75</f>
        <v>0</v>
      </c>
      <c r="I76" s="193"/>
      <c r="J76" s="187">
        <f>I76-'Profitability forecast'!F75</f>
        <v>0</v>
      </c>
      <c r="K76" s="193"/>
      <c r="L76" s="187">
        <f>K76-'Profitability forecast'!G75</f>
        <v>0</v>
      </c>
      <c r="M76" s="193"/>
      <c r="N76" s="187">
        <f>M76-'Profitability forecast'!H75</f>
        <v>0</v>
      </c>
      <c r="O76" s="193"/>
      <c r="P76" s="187">
        <f>O76-'Profitability forecast'!I76</f>
        <v>0</v>
      </c>
      <c r="Q76" s="193"/>
      <c r="R76" s="187">
        <f>Q76-'Profitability forecast'!J76</f>
        <v>0</v>
      </c>
      <c r="S76" s="193"/>
      <c r="T76" s="187">
        <f>S76-'Profitability forecast'!K76</f>
        <v>0</v>
      </c>
      <c r="U76" s="193"/>
      <c r="V76" s="187">
        <f>U76-'Profitability forecast'!L76</f>
        <v>0</v>
      </c>
      <c r="W76" s="193"/>
      <c r="X76" s="187">
        <f>W76-'Profitability forecast'!M76</f>
        <v>0</v>
      </c>
      <c r="Y76" s="193"/>
      <c r="Z76" s="187">
        <f>Y76-'Profitability forecast'!N76</f>
        <v>0</v>
      </c>
      <c r="AA76" s="198">
        <f t="shared" si="17"/>
        <v>0</v>
      </c>
      <c r="AB76" s="198">
        <f t="shared" si="18"/>
        <v>0</v>
      </c>
    </row>
    <row r="77" spans="1:28" ht="15.75" x14ac:dyDescent="0.25">
      <c r="A77" s="103" t="s">
        <v>5</v>
      </c>
      <c r="B77" s="62" t="s">
        <v>92</v>
      </c>
      <c r="C77" s="193"/>
      <c r="D77" s="187">
        <f>C77-'Profitability forecast'!C76</f>
        <v>0</v>
      </c>
      <c r="E77" s="193"/>
      <c r="F77" s="187">
        <f>E77-'Profitability forecast'!D76</f>
        <v>0</v>
      </c>
      <c r="G77" s="193"/>
      <c r="H77" s="187">
        <f>G77-'Profitability forecast'!E76</f>
        <v>0</v>
      </c>
      <c r="I77" s="193"/>
      <c r="J77" s="187">
        <f>I77-'Profitability forecast'!F76</f>
        <v>0</v>
      </c>
      <c r="K77" s="193"/>
      <c r="L77" s="187">
        <f>K77-'Profitability forecast'!G76</f>
        <v>0</v>
      </c>
      <c r="M77" s="193"/>
      <c r="N77" s="187">
        <f>M77-'Profitability forecast'!H76</f>
        <v>0</v>
      </c>
      <c r="O77" s="193"/>
      <c r="P77" s="187">
        <f>O77-'Profitability forecast'!I77</f>
        <v>0</v>
      </c>
      <c r="Q77" s="193"/>
      <c r="R77" s="187">
        <f>Q77-'Profitability forecast'!J77</f>
        <v>0</v>
      </c>
      <c r="S77" s="193"/>
      <c r="T77" s="187">
        <f>S77-'Profitability forecast'!K77</f>
        <v>0</v>
      </c>
      <c r="U77" s="193"/>
      <c r="V77" s="187">
        <f>U77-'Profitability forecast'!L77</f>
        <v>0</v>
      </c>
      <c r="W77" s="193"/>
      <c r="X77" s="187">
        <f>W77-'Profitability forecast'!M77</f>
        <v>0</v>
      </c>
      <c r="Y77" s="193"/>
      <c r="Z77" s="187">
        <f>Y77-'Profitability forecast'!N77</f>
        <v>0</v>
      </c>
      <c r="AA77" s="198">
        <f t="shared" si="17"/>
        <v>0</v>
      </c>
      <c r="AB77" s="198">
        <f t="shared" si="18"/>
        <v>0</v>
      </c>
    </row>
    <row r="78" spans="1:28" ht="15.75" x14ac:dyDescent="0.25">
      <c r="A78" s="103" t="s">
        <v>5</v>
      </c>
      <c r="B78" s="62" t="s">
        <v>93</v>
      </c>
      <c r="C78" s="193"/>
      <c r="D78" s="187">
        <f>C78-'Profitability forecast'!C77</f>
        <v>0</v>
      </c>
      <c r="E78" s="193"/>
      <c r="F78" s="187">
        <f>E78-'Profitability forecast'!D77</f>
        <v>0</v>
      </c>
      <c r="G78" s="193"/>
      <c r="H78" s="187">
        <f>G78-'Profitability forecast'!E77</f>
        <v>0</v>
      </c>
      <c r="I78" s="193"/>
      <c r="J78" s="187">
        <f>I78-'Profitability forecast'!F77</f>
        <v>0</v>
      </c>
      <c r="K78" s="193"/>
      <c r="L78" s="187">
        <f>K78-'Profitability forecast'!G77</f>
        <v>0</v>
      </c>
      <c r="M78" s="193"/>
      <c r="N78" s="187">
        <f>M78-'Profitability forecast'!H77</f>
        <v>0</v>
      </c>
      <c r="O78" s="193"/>
      <c r="P78" s="187">
        <f>O78-'Profitability forecast'!I78</f>
        <v>0</v>
      </c>
      <c r="Q78" s="193"/>
      <c r="R78" s="187">
        <f>Q78-'Profitability forecast'!J78</f>
        <v>0</v>
      </c>
      <c r="S78" s="193"/>
      <c r="T78" s="187">
        <f>S78-'Profitability forecast'!K78</f>
        <v>0</v>
      </c>
      <c r="U78" s="193"/>
      <c r="V78" s="187">
        <f>U78-'Profitability forecast'!L78</f>
        <v>0</v>
      </c>
      <c r="W78" s="193"/>
      <c r="X78" s="187">
        <f>W78-'Profitability forecast'!M78</f>
        <v>0</v>
      </c>
      <c r="Y78" s="193"/>
      <c r="Z78" s="187">
        <f>Y78-'Profitability forecast'!N78</f>
        <v>0</v>
      </c>
      <c r="AA78" s="198">
        <f t="shared" si="17"/>
        <v>0</v>
      </c>
      <c r="AB78" s="198">
        <f t="shared" si="18"/>
        <v>0</v>
      </c>
    </row>
    <row r="79" spans="1:28" ht="15.75" x14ac:dyDescent="0.25">
      <c r="A79" s="103" t="s">
        <v>5</v>
      </c>
      <c r="B79" s="62" t="s">
        <v>94</v>
      </c>
      <c r="C79" s="193"/>
      <c r="D79" s="187">
        <f>C79-'Profitability forecast'!C78</f>
        <v>0</v>
      </c>
      <c r="E79" s="193"/>
      <c r="F79" s="187">
        <f>E79-'Profitability forecast'!D78</f>
        <v>0</v>
      </c>
      <c r="G79" s="193"/>
      <c r="H79" s="187">
        <f>G79-'Profitability forecast'!E78</f>
        <v>0</v>
      </c>
      <c r="I79" s="193"/>
      <c r="J79" s="187">
        <f>I79-'Profitability forecast'!F78</f>
        <v>0</v>
      </c>
      <c r="K79" s="193"/>
      <c r="L79" s="187">
        <f>K79-'Profitability forecast'!G78</f>
        <v>0</v>
      </c>
      <c r="M79" s="193"/>
      <c r="N79" s="187">
        <f>M79-'Profitability forecast'!H78</f>
        <v>0</v>
      </c>
      <c r="O79" s="193"/>
      <c r="P79" s="187">
        <f>O79-'Profitability forecast'!I79</f>
        <v>0</v>
      </c>
      <c r="Q79" s="193"/>
      <c r="R79" s="187">
        <f>Q79-'Profitability forecast'!J79</f>
        <v>0</v>
      </c>
      <c r="S79" s="193"/>
      <c r="T79" s="187">
        <f>S79-'Profitability forecast'!K79</f>
        <v>0</v>
      </c>
      <c r="U79" s="193"/>
      <c r="V79" s="187">
        <f>U79-'Profitability forecast'!L79</f>
        <v>0</v>
      </c>
      <c r="W79" s="193"/>
      <c r="X79" s="187">
        <f>W79-'Profitability forecast'!M79</f>
        <v>0</v>
      </c>
      <c r="Y79" s="193"/>
      <c r="Z79" s="187">
        <f>Y79-'Profitability forecast'!N79</f>
        <v>0</v>
      </c>
      <c r="AA79" s="198">
        <f t="shared" si="17"/>
        <v>0</v>
      </c>
      <c r="AB79" s="198">
        <f t="shared" si="18"/>
        <v>0</v>
      </c>
    </row>
    <row r="80" spans="1:28" ht="15.75" x14ac:dyDescent="0.25">
      <c r="A80" s="103" t="s">
        <v>5</v>
      </c>
      <c r="B80" s="62" t="s">
        <v>96</v>
      </c>
      <c r="C80" s="193"/>
      <c r="D80" s="187">
        <f>C80-'Profitability forecast'!C79</f>
        <v>0</v>
      </c>
      <c r="E80" s="193"/>
      <c r="F80" s="187">
        <f>E80-'Profitability forecast'!D79</f>
        <v>0</v>
      </c>
      <c r="G80" s="193"/>
      <c r="H80" s="187">
        <f>G80-'Profitability forecast'!E79</f>
        <v>0</v>
      </c>
      <c r="I80" s="193"/>
      <c r="J80" s="187">
        <f>I80-'Profitability forecast'!F79</f>
        <v>0</v>
      </c>
      <c r="K80" s="193"/>
      <c r="L80" s="187">
        <f>K80-'Profitability forecast'!G79</f>
        <v>0</v>
      </c>
      <c r="M80" s="193"/>
      <c r="N80" s="187">
        <f>M80-'Profitability forecast'!H79</f>
        <v>0</v>
      </c>
      <c r="O80" s="193"/>
      <c r="P80" s="187">
        <f>O80-'Profitability forecast'!I80</f>
        <v>0</v>
      </c>
      <c r="Q80" s="193"/>
      <c r="R80" s="187">
        <f>Q80-'Profitability forecast'!J80</f>
        <v>0</v>
      </c>
      <c r="S80" s="193"/>
      <c r="T80" s="187">
        <f>S80-'Profitability forecast'!K80</f>
        <v>0</v>
      </c>
      <c r="U80" s="193"/>
      <c r="V80" s="187">
        <f>U80-'Profitability forecast'!L80</f>
        <v>0</v>
      </c>
      <c r="W80" s="193"/>
      <c r="X80" s="187">
        <f>W80-'Profitability forecast'!M80</f>
        <v>0</v>
      </c>
      <c r="Y80" s="193"/>
      <c r="Z80" s="187">
        <f>Y80-'Profitability forecast'!N80</f>
        <v>0</v>
      </c>
      <c r="AA80" s="198">
        <f t="shared" si="17"/>
        <v>0</v>
      </c>
      <c r="AB80" s="198">
        <f t="shared" si="18"/>
        <v>0</v>
      </c>
    </row>
    <row r="81" spans="1:28" ht="15.75" x14ac:dyDescent="0.25">
      <c r="A81" s="103" t="s">
        <v>5</v>
      </c>
      <c r="B81" s="62" t="s">
        <v>95</v>
      </c>
      <c r="C81" s="193"/>
      <c r="D81" s="187">
        <f>C81-'Profitability forecast'!C80</f>
        <v>0</v>
      </c>
      <c r="E81" s="193"/>
      <c r="F81" s="187">
        <f>E81-'Profitability forecast'!D80</f>
        <v>0</v>
      </c>
      <c r="G81" s="193"/>
      <c r="H81" s="187">
        <f>G81-'Profitability forecast'!E80</f>
        <v>0</v>
      </c>
      <c r="I81" s="193"/>
      <c r="J81" s="187">
        <f>I81-'Profitability forecast'!F80</f>
        <v>0</v>
      </c>
      <c r="K81" s="193"/>
      <c r="L81" s="187">
        <f>K81-'Profitability forecast'!G80</f>
        <v>0</v>
      </c>
      <c r="M81" s="193"/>
      <c r="N81" s="187">
        <f>M81-'Profitability forecast'!H80</f>
        <v>0</v>
      </c>
      <c r="O81" s="193"/>
      <c r="P81" s="187">
        <f>O81-'Profitability forecast'!I81</f>
        <v>0</v>
      </c>
      <c r="Q81" s="193"/>
      <c r="R81" s="187">
        <f>Q81-'Profitability forecast'!J81</f>
        <v>0</v>
      </c>
      <c r="S81" s="193"/>
      <c r="T81" s="187">
        <f>S81-'Profitability forecast'!K81</f>
        <v>0</v>
      </c>
      <c r="U81" s="193"/>
      <c r="V81" s="187">
        <f>U81-'Profitability forecast'!L81</f>
        <v>0</v>
      </c>
      <c r="W81" s="193"/>
      <c r="X81" s="187">
        <f>W81-'Profitability forecast'!M81</f>
        <v>0</v>
      </c>
      <c r="Y81" s="193"/>
      <c r="Z81" s="187">
        <f>Y81-'Profitability forecast'!N81</f>
        <v>0</v>
      </c>
      <c r="AA81" s="198">
        <f t="shared" si="17"/>
        <v>0</v>
      </c>
      <c r="AB81" s="198">
        <f t="shared" si="18"/>
        <v>0</v>
      </c>
    </row>
    <row r="82" spans="1:28" ht="15.75" x14ac:dyDescent="0.25">
      <c r="A82" s="103" t="s">
        <v>5</v>
      </c>
      <c r="B82" s="62" t="s">
        <v>97</v>
      </c>
      <c r="C82" s="193"/>
      <c r="D82" s="187">
        <f>C82-'Profitability forecast'!C81</f>
        <v>0</v>
      </c>
      <c r="E82" s="193"/>
      <c r="F82" s="187">
        <f>E82-'Profitability forecast'!D81</f>
        <v>0</v>
      </c>
      <c r="G82" s="193"/>
      <c r="H82" s="187">
        <f>G82-'Profitability forecast'!E81</f>
        <v>0</v>
      </c>
      <c r="I82" s="193"/>
      <c r="J82" s="187">
        <f>I82-'Profitability forecast'!F81</f>
        <v>0</v>
      </c>
      <c r="K82" s="193"/>
      <c r="L82" s="187">
        <f>K82-'Profitability forecast'!G81</f>
        <v>0</v>
      </c>
      <c r="M82" s="193"/>
      <c r="N82" s="187">
        <f>M82-'Profitability forecast'!H81</f>
        <v>0</v>
      </c>
      <c r="O82" s="193"/>
      <c r="P82" s="187">
        <f>O82-'Profitability forecast'!I82</f>
        <v>0</v>
      </c>
      <c r="Q82" s="193"/>
      <c r="R82" s="187">
        <f>Q82-'Profitability forecast'!J82</f>
        <v>0</v>
      </c>
      <c r="S82" s="193"/>
      <c r="T82" s="187">
        <f>S82-'Profitability forecast'!K82</f>
        <v>0</v>
      </c>
      <c r="U82" s="193"/>
      <c r="V82" s="187">
        <f>U82-'Profitability forecast'!L82</f>
        <v>0</v>
      </c>
      <c r="W82" s="193"/>
      <c r="X82" s="187">
        <f>W82-'Profitability forecast'!M82</f>
        <v>0</v>
      </c>
      <c r="Y82" s="193"/>
      <c r="Z82" s="187">
        <f>Y82-'Profitability forecast'!N82</f>
        <v>0</v>
      </c>
      <c r="AA82" s="198">
        <f t="shared" si="17"/>
        <v>0</v>
      </c>
      <c r="AB82" s="198">
        <f t="shared" si="18"/>
        <v>0</v>
      </c>
    </row>
    <row r="83" spans="1:28" ht="15.75" x14ac:dyDescent="0.25">
      <c r="A83" s="103" t="s">
        <v>5</v>
      </c>
      <c r="B83" s="62" t="s">
        <v>98</v>
      </c>
      <c r="C83" s="193"/>
      <c r="D83" s="187">
        <f>C83-'Profitability forecast'!C82</f>
        <v>0</v>
      </c>
      <c r="E83" s="193"/>
      <c r="F83" s="187">
        <f>E83-'Profitability forecast'!D82</f>
        <v>0</v>
      </c>
      <c r="G83" s="193"/>
      <c r="H83" s="187">
        <f>G83-'Profitability forecast'!E82</f>
        <v>0</v>
      </c>
      <c r="I83" s="193"/>
      <c r="J83" s="187">
        <f>I83-'Profitability forecast'!F82</f>
        <v>0</v>
      </c>
      <c r="K83" s="193"/>
      <c r="L83" s="187">
        <f>K83-'Profitability forecast'!G82</f>
        <v>0</v>
      </c>
      <c r="M83" s="193"/>
      <c r="N83" s="187">
        <f>M83-'Profitability forecast'!H82</f>
        <v>0</v>
      </c>
      <c r="O83" s="193"/>
      <c r="P83" s="187">
        <f>O83-'Profitability forecast'!I83</f>
        <v>0</v>
      </c>
      <c r="Q83" s="193"/>
      <c r="R83" s="187">
        <f>Q83-'Profitability forecast'!J83</f>
        <v>0</v>
      </c>
      <c r="S83" s="193"/>
      <c r="T83" s="187">
        <f>S83-'Profitability forecast'!K83</f>
        <v>0</v>
      </c>
      <c r="U83" s="193"/>
      <c r="V83" s="187">
        <f>U83-'Profitability forecast'!L83</f>
        <v>0</v>
      </c>
      <c r="W83" s="193"/>
      <c r="X83" s="187">
        <f>W83-'Profitability forecast'!M83</f>
        <v>0</v>
      </c>
      <c r="Y83" s="193"/>
      <c r="Z83" s="187">
        <f>Y83-'Profitability forecast'!N83</f>
        <v>0</v>
      </c>
      <c r="AA83" s="198">
        <f t="shared" si="17"/>
        <v>0</v>
      </c>
      <c r="AB83" s="198">
        <f t="shared" si="18"/>
        <v>0</v>
      </c>
    </row>
    <row r="84" spans="1:28" ht="15.75" x14ac:dyDescent="0.25">
      <c r="A84" s="103" t="s">
        <v>5</v>
      </c>
      <c r="B84" s="62" t="s">
        <v>99</v>
      </c>
      <c r="C84" s="193"/>
      <c r="D84" s="187">
        <f>C84-'Profitability forecast'!C83</f>
        <v>0</v>
      </c>
      <c r="E84" s="193"/>
      <c r="F84" s="187">
        <f>E84-'Profitability forecast'!D83</f>
        <v>0</v>
      </c>
      <c r="G84" s="193"/>
      <c r="H84" s="187">
        <f>G84-'Profitability forecast'!E83</f>
        <v>0</v>
      </c>
      <c r="I84" s="193"/>
      <c r="J84" s="187">
        <f>I84-'Profitability forecast'!F83</f>
        <v>0</v>
      </c>
      <c r="K84" s="193"/>
      <c r="L84" s="187">
        <f>K84-'Profitability forecast'!G83</f>
        <v>0</v>
      </c>
      <c r="M84" s="193"/>
      <c r="N84" s="187">
        <f>M84-'Profitability forecast'!H83</f>
        <v>0</v>
      </c>
      <c r="O84" s="193"/>
      <c r="P84" s="187">
        <f>O84-'Profitability forecast'!I84</f>
        <v>0</v>
      </c>
      <c r="Q84" s="193"/>
      <c r="R84" s="187">
        <f>Q84-'Profitability forecast'!J84</f>
        <v>0</v>
      </c>
      <c r="S84" s="193"/>
      <c r="T84" s="187">
        <f>S84-'Profitability forecast'!K84</f>
        <v>0</v>
      </c>
      <c r="U84" s="193"/>
      <c r="V84" s="187">
        <f>U84-'Profitability forecast'!L84</f>
        <v>0</v>
      </c>
      <c r="W84" s="193"/>
      <c r="X84" s="187">
        <f>W84-'Profitability forecast'!M84</f>
        <v>0</v>
      </c>
      <c r="Y84" s="193"/>
      <c r="Z84" s="187">
        <f>Y84-'Profitability forecast'!N84</f>
        <v>0</v>
      </c>
      <c r="AA84" s="198">
        <f t="shared" si="17"/>
        <v>0</v>
      </c>
      <c r="AB84" s="198">
        <f t="shared" si="18"/>
        <v>0</v>
      </c>
    </row>
    <row r="85" spans="1:28" ht="15.75" x14ac:dyDescent="0.25">
      <c r="A85" s="103" t="s">
        <v>5</v>
      </c>
      <c r="B85" s="62" t="s">
        <v>100</v>
      </c>
      <c r="C85" s="193"/>
      <c r="D85" s="187">
        <f>C85-'Profitability forecast'!C84</f>
        <v>0</v>
      </c>
      <c r="E85" s="193"/>
      <c r="F85" s="187">
        <f>E85-'Profitability forecast'!D84</f>
        <v>0</v>
      </c>
      <c r="G85" s="193"/>
      <c r="H85" s="187">
        <f>G85-'Profitability forecast'!E84</f>
        <v>0</v>
      </c>
      <c r="I85" s="193"/>
      <c r="J85" s="187">
        <f>I85-'Profitability forecast'!F84</f>
        <v>0</v>
      </c>
      <c r="K85" s="193"/>
      <c r="L85" s="187">
        <f>K85-'Profitability forecast'!G84</f>
        <v>0</v>
      </c>
      <c r="M85" s="193"/>
      <c r="N85" s="187">
        <f>M85-'Profitability forecast'!H84</f>
        <v>0</v>
      </c>
      <c r="O85" s="193"/>
      <c r="P85" s="187">
        <f>O85-'Profitability forecast'!I85</f>
        <v>0</v>
      </c>
      <c r="Q85" s="193"/>
      <c r="R85" s="187">
        <f>Q85-'Profitability forecast'!J85</f>
        <v>0</v>
      </c>
      <c r="S85" s="193"/>
      <c r="T85" s="187">
        <f>S85-'Profitability forecast'!K85</f>
        <v>0</v>
      </c>
      <c r="U85" s="193"/>
      <c r="V85" s="187">
        <f>U85-'Profitability forecast'!L85</f>
        <v>0</v>
      </c>
      <c r="W85" s="193"/>
      <c r="X85" s="187">
        <f>W85-'Profitability forecast'!M85</f>
        <v>0</v>
      </c>
      <c r="Y85" s="193"/>
      <c r="Z85" s="187">
        <f>Y85-'Profitability forecast'!N85</f>
        <v>0</v>
      </c>
      <c r="AA85" s="198">
        <f t="shared" si="17"/>
        <v>0</v>
      </c>
      <c r="AB85" s="198">
        <f t="shared" si="18"/>
        <v>0</v>
      </c>
    </row>
    <row r="86" spans="1:28" ht="15.75" x14ac:dyDescent="0.25">
      <c r="A86" s="103" t="s">
        <v>5</v>
      </c>
      <c r="B86" s="62" t="s">
        <v>39</v>
      </c>
      <c r="C86" s="194"/>
      <c r="D86" s="187">
        <f>C86-'Profitability forecast'!C85</f>
        <v>0</v>
      </c>
      <c r="E86" s="194"/>
      <c r="F86" s="187">
        <f>E86-'Profitability forecast'!D85</f>
        <v>0</v>
      </c>
      <c r="G86" s="194"/>
      <c r="H86" s="187">
        <f>G86-'Profitability forecast'!E85</f>
        <v>0</v>
      </c>
      <c r="I86" s="194"/>
      <c r="J86" s="187">
        <f>I86-'Profitability forecast'!F85</f>
        <v>0</v>
      </c>
      <c r="K86" s="194"/>
      <c r="L86" s="187">
        <f>K86-'Profitability forecast'!G85</f>
        <v>0</v>
      </c>
      <c r="M86" s="194"/>
      <c r="N86" s="187">
        <f>M86-'Profitability forecast'!H85</f>
        <v>0</v>
      </c>
      <c r="O86" s="194"/>
      <c r="P86" s="187">
        <f>O86-'Profitability forecast'!I86</f>
        <v>0</v>
      </c>
      <c r="Q86" s="194"/>
      <c r="R86" s="187">
        <f>Q86-'Profitability forecast'!J86</f>
        <v>0</v>
      </c>
      <c r="S86" s="194"/>
      <c r="T86" s="187">
        <f>S86-'Profitability forecast'!K86</f>
        <v>0</v>
      </c>
      <c r="U86" s="194"/>
      <c r="V86" s="187">
        <f>U86-'Profitability forecast'!L86</f>
        <v>0</v>
      </c>
      <c r="W86" s="194"/>
      <c r="X86" s="187">
        <f>W86-'Profitability forecast'!M86</f>
        <v>0</v>
      </c>
      <c r="Y86" s="194"/>
      <c r="Z86" s="187">
        <f>Y86-'Profitability forecast'!N86</f>
        <v>0</v>
      </c>
      <c r="AA86" s="198">
        <f t="shared" si="17"/>
        <v>0</v>
      </c>
      <c r="AB86" s="198">
        <f t="shared" si="18"/>
        <v>0</v>
      </c>
    </row>
    <row r="87" spans="1:28" ht="18.75" x14ac:dyDescent="0.25">
      <c r="A87" s="99" t="s">
        <v>6</v>
      </c>
      <c r="B87" s="41" t="s">
        <v>101</v>
      </c>
      <c r="C87" s="187">
        <f t="shared" ref="C87:N87" si="19">SUM(C73:C86)</f>
        <v>0</v>
      </c>
      <c r="D87" s="187">
        <f t="shared" si="19"/>
        <v>0</v>
      </c>
      <c r="E87" s="187">
        <f t="shared" si="19"/>
        <v>0</v>
      </c>
      <c r="F87" s="187">
        <f t="shared" si="19"/>
        <v>0</v>
      </c>
      <c r="G87" s="187">
        <f t="shared" si="19"/>
        <v>0</v>
      </c>
      <c r="H87" s="187">
        <f t="shared" si="19"/>
        <v>0</v>
      </c>
      <c r="I87" s="187">
        <f t="shared" si="19"/>
        <v>0</v>
      </c>
      <c r="J87" s="187">
        <f t="shared" si="19"/>
        <v>0</v>
      </c>
      <c r="K87" s="187">
        <f t="shared" si="19"/>
        <v>0</v>
      </c>
      <c r="L87" s="187">
        <f t="shared" si="19"/>
        <v>0</v>
      </c>
      <c r="M87" s="187">
        <f t="shared" si="19"/>
        <v>0</v>
      </c>
      <c r="N87" s="187">
        <f t="shared" si="19"/>
        <v>0</v>
      </c>
      <c r="O87" s="187">
        <f t="shared" ref="O87:Z87" si="20">SUM(O73:O86)</f>
        <v>0</v>
      </c>
      <c r="P87" s="187">
        <f t="shared" si="20"/>
        <v>0</v>
      </c>
      <c r="Q87" s="187">
        <f t="shared" si="20"/>
        <v>0</v>
      </c>
      <c r="R87" s="187">
        <f t="shared" si="20"/>
        <v>0</v>
      </c>
      <c r="S87" s="187">
        <f t="shared" si="20"/>
        <v>0</v>
      </c>
      <c r="T87" s="187">
        <f t="shared" si="20"/>
        <v>0</v>
      </c>
      <c r="U87" s="187">
        <f t="shared" si="20"/>
        <v>0</v>
      </c>
      <c r="V87" s="187">
        <f t="shared" si="20"/>
        <v>0</v>
      </c>
      <c r="W87" s="187">
        <f t="shared" si="20"/>
        <v>0</v>
      </c>
      <c r="X87" s="187">
        <f t="shared" si="20"/>
        <v>0</v>
      </c>
      <c r="Y87" s="187">
        <f t="shared" si="20"/>
        <v>0</v>
      </c>
      <c r="Z87" s="187">
        <f t="shared" si="20"/>
        <v>0</v>
      </c>
      <c r="AA87" s="198">
        <f t="shared" si="17"/>
        <v>0</v>
      </c>
      <c r="AB87" s="198">
        <f t="shared" si="18"/>
        <v>0</v>
      </c>
    </row>
    <row r="88" spans="1:28" ht="18.75" x14ac:dyDescent="0.25">
      <c r="A88" s="206"/>
      <c r="B88" s="45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83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82"/>
      <c r="AB88" s="84"/>
    </row>
    <row r="89" spans="1:28" ht="18.75" x14ac:dyDescent="0.25">
      <c r="A89" s="99" t="s">
        <v>7</v>
      </c>
      <c r="B89" s="41" t="s">
        <v>102</v>
      </c>
      <c r="C89" s="187">
        <f t="shared" ref="C89:Z89" si="21">C70-C87</f>
        <v>0</v>
      </c>
      <c r="D89" s="187">
        <f t="shared" si="21"/>
        <v>0</v>
      </c>
      <c r="E89" s="187">
        <f t="shared" si="21"/>
        <v>0</v>
      </c>
      <c r="F89" s="187">
        <f t="shared" si="21"/>
        <v>0</v>
      </c>
      <c r="G89" s="187">
        <f t="shared" si="21"/>
        <v>0</v>
      </c>
      <c r="H89" s="187">
        <f t="shared" si="21"/>
        <v>0</v>
      </c>
      <c r="I89" s="187">
        <f t="shared" si="21"/>
        <v>0</v>
      </c>
      <c r="J89" s="187">
        <f t="shared" si="21"/>
        <v>0</v>
      </c>
      <c r="K89" s="187">
        <f t="shared" si="21"/>
        <v>0</v>
      </c>
      <c r="L89" s="187">
        <f t="shared" si="21"/>
        <v>0</v>
      </c>
      <c r="M89" s="187">
        <f t="shared" si="21"/>
        <v>0</v>
      </c>
      <c r="N89" s="187">
        <f t="shared" si="21"/>
        <v>0</v>
      </c>
      <c r="O89" s="187">
        <f t="shared" si="21"/>
        <v>0</v>
      </c>
      <c r="P89" s="187">
        <f t="shared" si="21"/>
        <v>0</v>
      </c>
      <c r="Q89" s="187">
        <f t="shared" si="21"/>
        <v>0</v>
      </c>
      <c r="R89" s="187">
        <f t="shared" si="21"/>
        <v>0</v>
      </c>
      <c r="S89" s="187">
        <f t="shared" si="21"/>
        <v>0</v>
      </c>
      <c r="T89" s="187">
        <f t="shared" si="21"/>
        <v>0</v>
      </c>
      <c r="U89" s="187">
        <f t="shared" si="21"/>
        <v>0</v>
      </c>
      <c r="V89" s="187">
        <f t="shared" si="21"/>
        <v>0</v>
      </c>
      <c r="W89" s="187">
        <f t="shared" si="21"/>
        <v>0</v>
      </c>
      <c r="X89" s="187">
        <f t="shared" si="21"/>
        <v>0</v>
      </c>
      <c r="Y89" s="187">
        <f t="shared" si="21"/>
        <v>0</v>
      </c>
      <c r="Z89" s="187">
        <f t="shared" si="21"/>
        <v>0</v>
      </c>
      <c r="AA89" s="198">
        <f t="shared" si="17"/>
        <v>0</v>
      </c>
      <c r="AB89" s="198">
        <f>P59+R59+T59+V59+X59+Z59+P89+R89+T89+V89+X89+Z89</f>
        <v>0</v>
      </c>
    </row>
    <row r="90" spans="1:28" hidden="1" x14ac:dyDescent="0.25">
      <c r="A90" s="108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</row>
  </sheetData>
  <sheetProtection selectLockedCells="1"/>
  <mergeCells count="9">
    <mergeCell ref="A4:B5"/>
    <mergeCell ref="A34:B35"/>
    <mergeCell ref="A64:B65"/>
    <mergeCell ref="AA4:AA5"/>
    <mergeCell ref="AB4:AB5"/>
    <mergeCell ref="AA34:AA35"/>
    <mergeCell ref="AB34:AB35"/>
    <mergeCell ref="AA64:AA65"/>
    <mergeCell ref="AB64:AB65"/>
  </mergeCells>
  <conditionalFormatting sqref="D29 F29 H29 J29 L29 N29 D59 F59 H59 J59 L59 N59">
    <cfRule type="cellIs" dxfId="19" priority="21" stopIfTrue="1" operator="lessThan">
      <formula>0</formula>
    </cfRule>
    <cfRule type="cellIs" dxfId="18" priority="22" stopIfTrue="1" operator="greaterThan">
      <formula>0</formula>
    </cfRule>
  </conditionalFormatting>
  <conditionalFormatting sqref="T29">
    <cfRule type="cellIs" dxfId="17" priority="7" stopIfTrue="1" operator="lessThan">
      <formula>0</formula>
    </cfRule>
    <cfRule type="cellIs" dxfId="16" priority="8" stopIfTrue="1" operator="greaterThan">
      <formula>0</formula>
    </cfRule>
  </conditionalFormatting>
  <conditionalFormatting sqref="P59 R59 T59 V59 X59 Z59 AB59">
    <cfRule type="cellIs" dxfId="15" priority="17" stopIfTrue="1" operator="lessThan">
      <formula>0</formula>
    </cfRule>
    <cfRule type="cellIs" dxfId="14" priority="18" stopIfTrue="1" operator="greaterThan">
      <formula>0</formula>
    </cfRule>
  </conditionalFormatting>
  <conditionalFormatting sqref="D89 F89 H89 J89 L89 N89">
    <cfRule type="cellIs" dxfId="13" priority="15" stopIfTrue="1" operator="lessThan">
      <formula>0</formula>
    </cfRule>
    <cfRule type="cellIs" dxfId="12" priority="16" stopIfTrue="1" operator="greaterThan">
      <formula>0</formula>
    </cfRule>
  </conditionalFormatting>
  <conditionalFormatting sqref="P89 R89 T89 V89 X89 Z89 AB89">
    <cfRule type="cellIs" dxfId="11" priority="13" stopIfTrue="1" operator="lessThan">
      <formula>0</formula>
    </cfRule>
    <cfRule type="cellIs" dxfId="10" priority="14" stopIfTrue="1" operator="greaterThan">
      <formula>0</formula>
    </cfRule>
  </conditionalFormatting>
  <conditionalFormatting sqref="P29">
    <cfRule type="cellIs" dxfId="9" priority="11" stopIfTrue="1" operator="lessThan">
      <formula>0</formula>
    </cfRule>
    <cfRule type="cellIs" dxfId="8" priority="12" stopIfTrue="1" operator="greaterThan">
      <formula>0</formula>
    </cfRule>
  </conditionalFormatting>
  <conditionalFormatting sqref="R29">
    <cfRule type="cellIs" dxfId="7" priority="9" stopIfTrue="1" operator="lessThan">
      <formula>0</formula>
    </cfRule>
    <cfRule type="cellIs" dxfId="6" priority="10" stopIfTrue="1" operator="greaterThan">
      <formula>0</formula>
    </cfRule>
  </conditionalFormatting>
  <conditionalFormatting sqref="V29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conditionalFormatting sqref="X29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Z2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rintOptions horizontalCentered="1"/>
  <pageMargins left="0.31496062992125984" right="0.31496062992125984" top="1.5748031496062993" bottom="0.39370078740157483" header="0.31496062992125984" footer="0.31496062992125984"/>
  <pageSetup paperSize="9" scale="56" fitToWidth="0" fitToHeight="0" pageOrder="overThenDown" orientation="landscape" r:id="rId1"/>
  <headerFooter>
    <oddHeader>&amp;R&amp;G</oddHeader>
    <oddFooter>&amp;L&amp;G&amp;C&amp;G&amp;R&amp;G</oddFooter>
  </headerFooter>
  <rowBreaks count="2" manualBreakCount="2">
    <brk id="30" max="16383" man="1"/>
    <brk id="60" max="16383" man="1"/>
  </rowBreaks>
  <colBreaks count="1" manualBreakCount="1">
    <brk id="14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Private costs</vt:lpstr>
      <vt:lpstr>Capital needs</vt:lpstr>
      <vt:lpstr>Profitability forecast</vt:lpstr>
      <vt:lpstr>Liquidity plan</vt:lpstr>
      <vt:lpstr>Controlling</vt:lpstr>
      <vt:lpstr>'Liquidity plan'!Druckbereich</vt:lpstr>
      <vt:lpstr>'Private costs'!Druckbereich</vt:lpstr>
      <vt:lpstr>'Profitability forecast'!Druckbereich</vt:lpstr>
      <vt:lpstr>Controlling!Drucktitel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Ebru Öztürk</dc:creator>
  <cp:lastModifiedBy>Roth, Vanessa</cp:lastModifiedBy>
  <cp:lastPrinted>2018-02-16T13:20:48Z</cp:lastPrinted>
  <dcterms:created xsi:type="dcterms:W3CDTF">2014-07-09T14:40:05Z</dcterms:created>
  <dcterms:modified xsi:type="dcterms:W3CDTF">2023-08-04T12:31:33Z</dcterms:modified>
</cp:coreProperties>
</file>